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8" activeTab="0"/>
  </bookViews>
  <sheets>
    <sheet name="январь 2024" sheetId="1" r:id="rId1"/>
    <sheet name="февраль 2024" sheetId="2" r:id="rId2"/>
    <sheet name="март 2024" sheetId="3" r:id="rId3"/>
    <sheet name="апрель 2024" sheetId="4" r:id="rId4"/>
    <sheet name="май 2024" sheetId="5" r:id="rId5"/>
    <sheet name="июнь 2024" sheetId="6" r:id="rId6"/>
    <sheet name="июль 2024" sheetId="7" r:id="rId7"/>
    <sheet name="август 2024" sheetId="8" r:id="rId8"/>
    <sheet name="сентябрь 2024" sheetId="9" r:id="rId9"/>
    <sheet name="октябрь 2024" sheetId="10" r:id="rId10"/>
    <sheet name="ноябрь 2024" sheetId="11" r:id="rId11"/>
    <sheet name="декабрь 2024" sheetId="12" r:id="rId12"/>
  </sheets>
  <definedNames>
    <definedName name="_xlnm.Print_Area" localSheetId="7">'август 2024'!$A$1:$FF$35</definedName>
    <definedName name="_xlnm.Print_Area" localSheetId="3">'апрель 2024'!$A$1:$FF$35</definedName>
    <definedName name="_xlnm.Print_Area" localSheetId="11">'декабрь 2024'!$A$1:$FF$35</definedName>
    <definedName name="_xlnm.Print_Area" localSheetId="6">'июль 2024'!$A$1:$FF$35</definedName>
    <definedName name="_xlnm.Print_Area" localSheetId="5">'июнь 2024'!$A$1:$FF$35</definedName>
    <definedName name="_xlnm.Print_Area" localSheetId="4">'май 2024'!$A$1:$FF$35</definedName>
    <definedName name="_xlnm.Print_Area" localSheetId="2">'март 2024'!$A$1:$FF$35</definedName>
    <definedName name="_xlnm.Print_Area" localSheetId="10">'ноябрь 2024'!$A$1:$FF$35</definedName>
    <definedName name="_xlnm.Print_Area" localSheetId="9">'октябрь 2024'!$A$1:$FF$35</definedName>
    <definedName name="_xlnm.Print_Area" localSheetId="8">'сентябрь 2024'!$A$1:$FF$35</definedName>
    <definedName name="_xlnm.Print_Area" localSheetId="1">'февраль 2024'!$A$1:$FF$35</definedName>
    <definedName name="_xlnm.Print_Area" localSheetId="0">'январь 2024'!$A$1:$FF$35</definedName>
  </definedNames>
  <calcPr fullCalcOnLoad="1"/>
</workbook>
</file>

<file path=xl/sharedStrings.xml><?xml version="1.0" encoding="utf-8"?>
<sst xmlns="http://schemas.openxmlformats.org/spreadsheetml/2006/main" count="996" uniqueCount="65">
  <si>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</si>
  <si>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</si>
  <si>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</si>
  <si>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</si>
  <si>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</si>
  <si>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</si>
  <si>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</si>
  <si>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</si>
  <si>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</si>
  <si>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</si>
  <si>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</si>
  <si>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</si>
  <si>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АО "Норильсктрансгаз"</t>
  </si>
  <si>
    <t>январь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</si>
  <si>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</si>
  <si>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</si>
  <si>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</si>
  <si>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</si>
  <si>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</si>
  <si>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</si>
  <si>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</si>
  <si>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</si>
  <si>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</si>
  <si>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Плановый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</si>
  <si>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</si>
  <si>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</si>
  <si>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</si>
  <si>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</si>
  <si>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</si>
  <si>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</si>
  <si>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</si>
  <si>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</si>
  <si>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</si>
  <si>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</si>
  <si>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</si>
  <si>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</si>
  <si>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</si>
  <si>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</si>
  <si>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</si>
  <si>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</si>
  <si>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</si>
  <si>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</si>
  <si>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АГРС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</si>
  <si>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</si>
  <si>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</si>
  <si>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</si>
  <si>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</si>
  <si>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</si>
  <si>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</si>
  <si>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</si>
  <si>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</si>
  <si>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Котельная
 № 7, котельная "Дукла"</t>
  </si>
  <si>
    <t>АО "НТЭК" 
БМК ЗАО "ТТК"</t>
  </si>
  <si>
    <t>АО "НТЭК" 
Котельная аэропорта Алыкель</t>
  </si>
  <si>
    <t>ЗФ ПАО "ГМК "НН"
Котельная шахты Скалистая"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</si>
  <si>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</si>
  <si>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</si>
  <si>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</si>
  <si>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</si>
  <si>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24</t>
  </si>
  <si>
    <r>
      <t>Объемы газа в соответствии 
с поступившими заявками, 
млн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</si>
  <si>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
млн м</t>
    </r>
    <r>
      <rPr>
        <vertAlign val="superscript"/>
        <sz val="9"/>
        <rFont val="Times New Roman"/>
        <family val="1"/>
      </rPr>
      <t>3</t>
    </r>
  </si>
  <si>
    <r>
      <t>Свободная мощность газораспределительной сети, 
млн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</t>
    </r>
  </si>
  <si>
    <t>1
(от 500 млн.м3 до 1000 млн.м3 в год включительно)</t>
  </si>
  <si>
    <t>ООО "ДТК Ямал"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</si>
</sst>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_-* #,##0.0_р_._-;\-* #,##0.0_р_._-;_-* &quot;-&quot;??_р_._-;_-@_-"/>
    <numFmt numFmtId="181" formatCode="_-* #,##0_р_._-;\-* #,##0_р_._-;_-* &quot;-&quot;??_р_._-;_-@_-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top"/>
    </xf>
    <xf numFmtId="1" fontId="21" fillId="0" borderId="0" xfId="0" applyNumberFormat="1" applyFont="1" applyBorder="1" applyAlignment="1">
      <alignment horizontal="center" vertical="top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178" fontId="21" fillId="0" borderId="14" xfId="0" applyNumberFormat="1" applyFon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49" fontId="27" fillId="0" borderId="20" xfId="0" applyNumberFormat="1" applyFont="1" applyFill="1" applyBorder="1" applyAlignment="1">
      <alignment horizontal="center"/>
    </xf>
    <xf numFmtId="0" fontId="23" fillId="0" borderId="15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20" xfId="0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20" xfId="0" applyNumberFormat="1" applyFont="1" applyFill="1" applyBorder="1" applyAlignment="1">
      <alignment horizontal="lef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5"/>
  <sheetViews>
    <sheetView tabSelected="1" view="pageBreakPreview" zoomScale="80" zoomScaleSheetLayoutView="80" zoomScalePageLayoutView="0" workbookViewId="0" topLeftCell="A1">
      <selection activeCell="V34" sqref="V34:AP34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2" width="0.875" style="1" customWidth="1"/>
    <col min="63" max="63" width="3.875" style="1" customWidth="1"/>
    <col min="64" max="80" width="0.875" style="1" customWidth="1"/>
    <col min="81" max="81" width="9.87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</row>
    <row r="5" spans="87:146" s="8" customFormat="1" ht="15.75">
      <c r="CI5" s="11" t="s">
        <v>11</v>
      </c>
      <c r="CJ5" s="58" t="s">
        <v>12</v>
      </c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54" t="s">
        <v>0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</row>
    <row r="7" spans="70:103" s="8" customFormat="1" ht="15" customHeight="1">
      <c r="BR7" s="11" t="s">
        <v>22</v>
      </c>
      <c r="BS7" s="59" t="s">
        <v>13</v>
      </c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60">
        <v>20</v>
      </c>
      <c r="CL7" s="60"/>
      <c r="CM7" s="60"/>
      <c r="CN7" s="60"/>
      <c r="CO7" s="61" t="s">
        <v>59</v>
      </c>
      <c r="CP7" s="61"/>
      <c r="CQ7" s="61"/>
      <c r="CR7" s="61"/>
      <c r="CS7" s="12" t="s">
        <v>3</v>
      </c>
      <c r="CW7" s="12"/>
      <c r="CX7" s="12"/>
      <c r="CY7" s="12"/>
    </row>
    <row r="8" spans="71:88" s="14" customFormat="1" ht="11.25">
      <c r="BS8" s="54" t="s">
        <v>2</v>
      </c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18" ht="15">
      <c r="A9" s="55" t="s">
        <v>23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2" s="16" customFormat="1" ht="37.5" customHeight="1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8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9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 t="s">
        <v>10</v>
      </c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60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 t="s">
        <v>61</v>
      </c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 t="s">
        <v>62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</row>
    <row r="13" spans="1:162" s="5" customFormat="1" ht="12">
      <c r="A13" s="53">
        <v>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>
        <v>2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>
        <v>3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>
        <v>4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>
        <v>5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>
        <v>6</v>
      </c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>
        <v>7</v>
      </c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</row>
    <row r="14" spans="1:162" s="5" customFormat="1" ht="37.5" customHeight="1">
      <c r="A14" s="43" t="s">
        <v>14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24" t="s">
        <v>43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4" t="str">
        <f>V14</f>
        <v>АО "НТЭК"
ТЭЦ - 1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5" t="s">
        <v>63</v>
      </c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7"/>
      <c r="CD14" s="20">
        <v>120.305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120.305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90.247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5" customFormat="1" ht="37.5" customHeight="1">
      <c r="A15" s="43" t="s">
        <v>14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24" t="s">
        <v>15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 t="str">
        <f aca="true" t="shared" si="0" ref="AQ15:AQ34">V15</f>
        <v>ЗФ ПАО "ГМК "НН" Медный завод, Металлургический цех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 t="s">
        <v>36</v>
      </c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7"/>
      <c r="CD15" s="20">
        <v>17.505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>CD15</f>
        <v>17.505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8">
        <v>43.464</v>
      </c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7"/>
    </row>
    <row r="16" spans="1:162" s="5" customFormat="1" ht="37.5" customHeight="1">
      <c r="A16" s="43" t="s">
        <v>14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24" t="s">
        <v>44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 t="str">
        <f t="shared" si="0"/>
        <v>ООО "НОК" 
ЦОК ПЦ, ЦПиПЦиИ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5" t="s">
        <v>37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7"/>
      <c r="CD16" s="20">
        <v>8.842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aca="true" t="shared" si="1" ref="DC16:DC34">CD16</f>
        <v>8.842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31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9"/>
    </row>
    <row r="17" spans="1:162" s="5" customFormat="1" ht="37.5" customHeight="1">
      <c r="A17" s="43" t="s">
        <v>14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6" t="s">
        <v>55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4" t="str">
        <f t="shared" si="0"/>
        <v>ООО "Норильскникельремонт",
Механический завод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5" t="s">
        <v>38</v>
      </c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7"/>
      <c r="CD17" s="49">
        <v>0.12</v>
      </c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1"/>
      <c r="DC17" s="20">
        <f t="shared" si="1"/>
        <v>0.12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31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9"/>
    </row>
    <row r="18" spans="1:162" s="5" customFormat="1" ht="37.5" customHeight="1">
      <c r="A18" s="43" t="s">
        <v>14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24" t="s">
        <v>56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 t="str">
        <f>V18</f>
        <v>МУП МО г. Норильска
"СС ПО ВПД"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 t="s">
        <v>39</v>
      </c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7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 t="shared" si="1"/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31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9"/>
    </row>
    <row r="19" spans="1:162" s="5" customFormat="1" ht="37.5" customHeight="1">
      <c r="A19" s="43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6" t="s">
        <v>57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46" t="str">
        <f>V19</f>
        <v>ООО "Норильскникельремонт",
ПО "Норильсктрансремонт"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25" t="s">
        <v>39</v>
      </c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7"/>
      <c r="CD19" s="49">
        <v>0.001</v>
      </c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1"/>
      <c r="DC19" s="20">
        <f t="shared" si="1"/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31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9"/>
    </row>
    <row r="20" spans="1:162" s="5" customFormat="1" ht="37.5" customHeight="1">
      <c r="A20" s="43" t="s">
        <v>14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24" t="s">
        <v>16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 t="str">
        <f t="shared" si="0"/>
        <v>ООО "Илан-Норильск"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 t="s">
        <v>38</v>
      </c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7"/>
      <c r="CD20" s="20">
        <v>0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31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9"/>
    </row>
    <row r="21" spans="1:162" s="5" customFormat="1" ht="37.5" customHeight="1">
      <c r="A21" s="43" t="s">
        <v>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24" t="s">
        <v>64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 t="str">
        <f>V21</f>
        <v>ООО "ДТК Ямал"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 t="s">
        <v>38</v>
      </c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7"/>
      <c r="CD21" s="20">
        <v>0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0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40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2"/>
    </row>
    <row r="22" spans="1:162" s="5" customFormat="1" ht="37.5" customHeight="1">
      <c r="A22" s="43" t="s">
        <v>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24" t="s">
        <v>45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 t="str">
        <f t="shared" si="0"/>
        <v>АО "НТЭК" 
ТЭЦ - 2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5" t="s">
        <v>63</v>
      </c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7"/>
      <c r="CD22" s="20">
        <v>104.615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104.615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8">
        <v>5.835</v>
      </c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7"/>
    </row>
    <row r="23" spans="1:162" s="5" customFormat="1" ht="37.5" customHeight="1">
      <c r="A23" s="43" t="s">
        <v>17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24" t="s">
        <v>46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 t="str">
        <f t="shared" si="0"/>
        <v>ЗФ ПАО "ГМК "НН" Рудник Октябрьский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5" t="s">
        <v>41</v>
      </c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7"/>
      <c r="CD23" s="20">
        <v>0.002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0.002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31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9"/>
    </row>
    <row r="24" spans="1:162" s="5" customFormat="1" ht="37.5" customHeight="1">
      <c r="A24" s="43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24" t="s">
        <v>54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 t="str">
        <f t="shared" si="0"/>
        <v>ЗФ ПАО "ГМК "НН"
Котельная шахты Скалистая"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 t="s">
        <v>37</v>
      </c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7"/>
      <c r="CD24" s="20">
        <v>3.834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 t="shared" si="1"/>
        <v>3.834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31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9"/>
    </row>
    <row r="25" spans="1:162" s="5" customFormat="1" ht="37.5" customHeight="1">
      <c r="A25" s="43" t="s">
        <v>17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24" t="s">
        <v>47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 t="str">
        <f>V25</f>
        <v>АО "НТЭК" 
Котельная шахты Скалистая"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 t="s">
        <v>38</v>
      </c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7"/>
      <c r="CD25" s="20">
        <v>1.034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1.034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40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2"/>
    </row>
    <row r="26" spans="1:162" s="5" customFormat="1" ht="37.5" customHeight="1">
      <c r="A26" s="43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24" t="s">
        <v>48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 t="str">
        <f t="shared" si="0"/>
        <v>АО "НТЭК" 
ТЭЦ - 3, котельная № 1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 t="s">
        <v>63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7"/>
      <c r="CD26" s="20">
        <v>67.154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67.154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8">
        <v>257.496</v>
      </c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7"/>
    </row>
    <row r="27" spans="1:162" s="5" customFormat="1" ht="37.5" customHeight="1">
      <c r="A27" s="21" t="s">
        <v>18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4" t="s">
        <v>49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 t="str">
        <f t="shared" si="0"/>
        <v>ООО "НОК" 
ЦМВИЭиПМ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5" t="s">
        <v>38</v>
      </c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7"/>
      <c r="CD27" s="20">
        <v>0.093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 t="shared" si="1"/>
        <v>0.093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31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9"/>
    </row>
    <row r="28" spans="1:162" s="5" customFormat="1" ht="37.5" customHeight="1">
      <c r="A28" s="21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4" t="s">
        <v>58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 t="str">
        <f>V28</f>
        <v>ЗФ ПАО "ГМК "НН" 
Надеждинский металлургический завод</v>
      </c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 t="s">
        <v>36</v>
      </c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7"/>
      <c r="CD28" s="20">
        <v>21.198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21.198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31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9"/>
    </row>
    <row r="29" spans="1:162" s="5" customFormat="1" ht="37.5" customHeight="1">
      <c r="A29" s="21" t="s">
        <v>18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4" t="s">
        <v>50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 t="str">
        <f t="shared" si="0"/>
        <v>ООО "НОК" 
ЦОТППиП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5" t="s">
        <v>40</v>
      </c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7"/>
      <c r="CD29" s="20">
        <v>0.019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0.019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40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2"/>
    </row>
    <row r="30" spans="1:162" s="5" customFormat="1" ht="37.5" customHeight="1">
      <c r="A30" s="21" t="s">
        <v>19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4" t="s">
        <v>51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 t="str">
        <f t="shared" si="0"/>
        <v>АО "НТЭК" 
Котельная
 № 7, котельная "Дукла"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5" t="s">
        <v>37</v>
      </c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7"/>
      <c r="CD30" s="20">
        <v>8.204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 t="shared" si="1"/>
        <v>8.204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8">
        <v>12.313</v>
      </c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30"/>
    </row>
    <row r="31" spans="1:162" s="5" customFormat="1" ht="37.5" customHeight="1">
      <c r="A31" s="21" t="s">
        <v>19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4" t="s">
        <v>52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 t="str">
        <f>V31</f>
        <v>АО "НТЭК" 
БМК ЗАО "ТТК"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 t="s">
        <v>40</v>
      </c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7"/>
      <c r="CD31" s="20">
        <v>0.115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 t="shared" si="1"/>
        <v>0.115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31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3"/>
    </row>
    <row r="32" spans="1:162" s="5" customFormat="1" ht="37.5" customHeight="1">
      <c r="A32" s="21" t="s">
        <v>19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4" t="s">
        <v>21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 t="str">
        <f>V32</f>
        <v>АО "Таймыргеофизика"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 t="s">
        <v>40</v>
      </c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7"/>
      <c r="CD32" s="20">
        <v>0.1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0.1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31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3"/>
    </row>
    <row r="33" spans="1:162" s="5" customFormat="1" ht="37.5" customHeight="1">
      <c r="A33" s="21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4" t="s">
        <v>20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 t="str">
        <f t="shared" si="0"/>
        <v>АО "Таймырбыт"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 t="s">
        <v>40</v>
      </c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7"/>
      <c r="CD33" s="20">
        <v>0.1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0.1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34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3"/>
    </row>
    <row r="34" spans="1:162" s="15" customFormat="1" ht="37.5" customHeight="1">
      <c r="A34" s="21" t="s">
        <v>42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4" t="s">
        <v>53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 t="str">
        <f t="shared" si="0"/>
        <v>АО "НТЭК" 
Котельная аэропорта Алыкель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 t="s">
        <v>38</v>
      </c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7"/>
      <c r="CD34" s="20">
        <v>0.377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 t="shared" si="1"/>
        <v>0.377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v>0.367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  <row r="35" spans="1:162" ht="15">
      <c r="A35" s="21" t="s">
        <v>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0">
        <f>SUM(CD14:DB34)</f>
        <v>353.62200000000007</v>
      </c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>
        <f>SUM(DC14:ED34)</f>
        <v>353.62200000000007</v>
      </c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>
        <f>SUM(EE14:FF34)</f>
        <v>409.72200000000004</v>
      </c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</row>
  </sheetData>
  <sheetProtection/>
  <mergeCells count="162"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1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EE22:FF25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5:U25"/>
    <mergeCell ref="V25:AP25"/>
    <mergeCell ref="AQ25:BK25"/>
    <mergeCell ref="BL25:CC25"/>
    <mergeCell ref="CD25:DB25"/>
    <mergeCell ref="DC25:ED25"/>
    <mergeCell ref="A26:U26"/>
    <mergeCell ref="V26:AP26"/>
    <mergeCell ref="AQ26:BK26"/>
    <mergeCell ref="BL26:CC26"/>
    <mergeCell ref="CD26:DB26"/>
    <mergeCell ref="DC26:ED26"/>
    <mergeCell ref="EE26:FF29"/>
    <mergeCell ref="A27:U27"/>
    <mergeCell ref="V27:AP27"/>
    <mergeCell ref="AQ27:BK27"/>
    <mergeCell ref="BL27:CC27"/>
    <mergeCell ref="CD27:DB27"/>
    <mergeCell ref="DC27:ED27"/>
    <mergeCell ref="A28:U28"/>
    <mergeCell ref="V28:AP28"/>
    <mergeCell ref="AQ28:BK28"/>
    <mergeCell ref="BL28:CC28"/>
    <mergeCell ref="CD28:DB28"/>
    <mergeCell ref="DC28:ED28"/>
    <mergeCell ref="A29:U29"/>
    <mergeCell ref="V29:AP29"/>
    <mergeCell ref="AQ29:BK29"/>
    <mergeCell ref="BL29:CC29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EE30:FF33"/>
    <mergeCell ref="A31:U31"/>
    <mergeCell ref="V31:AP31"/>
    <mergeCell ref="AQ31:BK31"/>
    <mergeCell ref="BL31:CC31"/>
    <mergeCell ref="CD31:DB31"/>
    <mergeCell ref="DC31:ED31"/>
    <mergeCell ref="A32:U32"/>
    <mergeCell ref="V32:AP32"/>
    <mergeCell ref="AQ32:BK32"/>
    <mergeCell ref="A33:U33"/>
    <mergeCell ref="V33:AP33"/>
    <mergeCell ref="AQ33:BK33"/>
    <mergeCell ref="BL33:CC33"/>
    <mergeCell ref="CD33:DB33"/>
    <mergeCell ref="DC33:ED33"/>
    <mergeCell ref="AQ34:BK34"/>
    <mergeCell ref="BL34:CC34"/>
    <mergeCell ref="CD34:DB34"/>
    <mergeCell ref="DC34:ED34"/>
    <mergeCell ref="BL32:CC32"/>
    <mergeCell ref="CD32:DB32"/>
    <mergeCell ref="DC32:ED32"/>
    <mergeCell ref="EE34:FF34"/>
    <mergeCell ref="A35:U35"/>
    <mergeCell ref="V35:AP35"/>
    <mergeCell ref="AQ35:BK35"/>
    <mergeCell ref="BL35:CC35"/>
    <mergeCell ref="CD35:DB35"/>
    <mergeCell ref="DC35:ED35"/>
    <mergeCell ref="EE35:FF35"/>
    <mergeCell ref="A34:U34"/>
    <mergeCell ref="V34:AP3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="80" zoomScaleSheetLayoutView="80" workbookViewId="0" topLeftCell="A1">
      <selection activeCell="EE15" sqref="EE15:FF21"/>
    </sheetView>
  </sheetViews>
  <sheetFormatPr defaultColWidth="0.875" defaultRowHeight="12.75"/>
  <cols>
    <col min="1" max="19" width="0.875" style="1" customWidth="1"/>
    <col min="20" max="20" width="3.00390625" style="1" customWidth="1"/>
    <col min="21" max="28" width="0.875" style="1" customWidth="1"/>
    <col min="29" max="29" width="2.00390625" style="1" customWidth="1"/>
    <col min="30" max="40" width="0.875" style="1" customWidth="1"/>
    <col min="41" max="41" width="3.25390625" style="1" customWidth="1"/>
    <col min="42" max="53" width="0.875" style="1" customWidth="1"/>
    <col min="54" max="54" width="2.375" style="1" customWidth="1"/>
    <col min="55" max="62" width="0.875" style="1" customWidth="1"/>
    <col min="63" max="63" width="3.875" style="1" customWidth="1"/>
    <col min="64" max="80" width="0.875" style="1" customWidth="1"/>
    <col min="81" max="81" width="9.37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</row>
    <row r="5" spans="87:146" s="8" customFormat="1" ht="15.75">
      <c r="CI5" s="11" t="s">
        <v>11</v>
      </c>
      <c r="CJ5" s="58" t="s">
        <v>12</v>
      </c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54" t="s">
        <v>0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</row>
    <row r="7" spans="70:103" s="8" customFormat="1" ht="15" customHeight="1">
      <c r="BR7" s="11" t="s">
        <v>22</v>
      </c>
      <c r="BS7" s="59" t="s">
        <v>32</v>
      </c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60">
        <v>20</v>
      </c>
      <c r="CL7" s="60"/>
      <c r="CM7" s="60"/>
      <c r="CN7" s="60"/>
      <c r="CO7" s="61" t="s">
        <v>59</v>
      </c>
      <c r="CP7" s="61"/>
      <c r="CQ7" s="61"/>
      <c r="CR7" s="61"/>
      <c r="CS7" s="12" t="s">
        <v>3</v>
      </c>
      <c r="CW7" s="12"/>
      <c r="CX7" s="12"/>
      <c r="CY7" s="12"/>
    </row>
    <row r="8" spans="71:88" s="14" customFormat="1" ht="11.25">
      <c r="BS8" s="54" t="s">
        <v>2</v>
      </c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18" ht="15">
      <c r="A9" s="55" t="s">
        <v>23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2" s="16" customFormat="1" ht="37.5" customHeight="1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8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9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 t="s">
        <v>10</v>
      </c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60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 t="s">
        <v>61</v>
      </c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 t="s">
        <v>62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</row>
    <row r="13" spans="1:162" s="5" customFormat="1" ht="12">
      <c r="A13" s="53">
        <v>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>
        <v>2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>
        <v>3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>
        <v>4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>
        <v>5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>
        <v>6</v>
      </c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>
        <v>7</v>
      </c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</row>
    <row r="14" spans="1:162" s="5" customFormat="1" ht="36.75" customHeight="1">
      <c r="A14" s="43" t="s">
        <v>14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24" t="s">
        <v>43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4" t="str">
        <f>V14</f>
        <v>АО "НТЭК"
ТЭЦ - 1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5" t="s">
        <v>35</v>
      </c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7"/>
      <c r="CD14" s="20">
        <v>83.514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83.514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127.038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5" customFormat="1" ht="36.75" customHeight="1">
      <c r="A15" s="43" t="s">
        <v>14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24" t="s">
        <v>15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 t="str">
        <f aca="true" t="shared" si="0" ref="AQ15:AQ34">V15</f>
        <v>ЗФ ПАО "ГМК "НН" Медный завод, Металлургический цех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 t="s">
        <v>36</v>
      </c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7"/>
      <c r="CD15" s="20">
        <v>14.59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>CD15</f>
        <v>14.59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8">
        <v>54.035</v>
      </c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7"/>
    </row>
    <row r="16" spans="1:162" s="5" customFormat="1" ht="36.75" customHeight="1">
      <c r="A16" s="43" t="s">
        <v>14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24" t="s">
        <v>44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 t="str">
        <f t="shared" si="0"/>
        <v>ООО "НОК" 
ЦОК ПЦ, ЦПиПЦиИ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5" t="s">
        <v>37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7"/>
      <c r="CD16" s="20">
        <v>1.016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aca="true" t="shared" si="1" ref="DC16:DC34">CD16</f>
        <v>1.016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31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9"/>
    </row>
    <row r="17" spans="1:162" s="5" customFormat="1" ht="36.75" customHeight="1">
      <c r="A17" s="43" t="s">
        <v>14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6" t="s">
        <v>55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4" t="str">
        <f t="shared" si="0"/>
        <v>ООО "Норильскникельремонт",
Механический завод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5" t="s">
        <v>38</v>
      </c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7"/>
      <c r="CD17" s="49">
        <v>0.18</v>
      </c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1"/>
      <c r="DC17" s="20">
        <f t="shared" si="1"/>
        <v>0.18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31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9"/>
    </row>
    <row r="18" spans="1:162" s="5" customFormat="1" ht="36.75" customHeight="1">
      <c r="A18" s="43" t="s">
        <v>14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24" t="s">
        <v>56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 t="str">
        <f>V18</f>
        <v>МУП МО г. Норильска
"СС ПО ВПД"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 t="s">
        <v>39</v>
      </c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7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 t="shared" si="1"/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31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9"/>
    </row>
    <row r="19" spans="1:162" s="5" customFormat="1" ht="36.75" customHeight="1">
      <c r="A19" s="43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6" t="s">
        <v>57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46" t="str">
        <f>V19</f>
        <v>ООО "Норильскникельремонт",
ПО "Норильсктрансремонт"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25" t="s">
        <v>39</v>
      </c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7"/>
      <c r="CD19" s="49">
        <v>0.001</v>
      </c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1"/>
      <c r="DC19" s="20">
        <f t="shared" si="1"/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31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9"/>
    </row>
    <row r="20" spans="1:162" s="5" customFormat="1" ht="36.75" customHeight="1">
      <c r="A20" s="43" t="s">
        <v>14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24" t="s">
        <v>16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 t="str">
        <f t="shared" si="0"/>
        <v>ООО "Илан-Норильск"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 t="s">
        <v>38</v>
      </c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7"/>
      <c r="CD20" s="20">
        <v>0.11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0.11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31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9"/>
    </row>
    <row r="21" spans="1:162" s="5" customFormat="1" ht="36.75" customHeight="1">
      <c r="A21" s="43" t="s">
        <v>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24" t="s">
        <v>64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 t="str">
        <f>V21</f>
        <v>ООО "ДТК Ямал"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 t="s">
        <v>38</v>
      </c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7"/>
      <c r="CD21" s="20">
        <v>0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0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40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2"/>
    </row>
    <row r="22" spans="1:162" s="5" customFormat="1" ht="36.75" customHeight="1">
      <c r="A22" s="43" t="s">
        <v>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24" t="s">
        <v>45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 t="str">
        <f t="shared" si="0"/>
        <v>АО "НТЭК" 
ТЭЦ - 2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5" t="s">
        <v>35</v>
      </c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7"/>
      <c r="CD22" s="20">
        <v>71.726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71.726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8">
        <v>39.157</v>
      </c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7"/>
    </row>
    <row r="23" spans="1:162" s="5" customFormat="1" ht="36.75" customHeight="1">
      <c r="A23" s="43" t="s">
        <v>17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24" t="s">
        <v>46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 t="str">
        <f t="shared" si="0"/>
        <v>ЗФ ПАО "ГМК "НН" Рудник Октябрьский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5" t="s">
        <v>41</v>
      </c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7"/>
      <c r="CD23" s="20">
        <v>0.001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0.001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31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9"/>
    </row>
    <row r="24" spans="1:162" s="5" customFormat="1" ht="36.75" customHeight="1">
      <c r="A24" s="43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24" t="s">
        <v>54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 t="str">
        <f t="shared" si="0"/>
        <v>ЗФ ПАО "ГМК "НН"
Котельная шахты Скалистая"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 t="s">
        <v>40</v>
      </c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7"/>
      <c r="CD24" s="20">
        <v>3.638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 t="shared" si="1"/>
        <v>3.638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31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9"/>
    </row>
    <row r="25" spans="1:162" s="5" customFormat="1" ht="36.75" customHeight="1">
      <c r="A25" s="43" t="s">
        <v>17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24" t="s">
        <v>47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 t="str">
        <f>V25</f>
        <v>АО "НТЭК" 
Котельная шахты Скалистая"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 t="s">
        <v>37</v>
      </c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7"/>
      <c r="CD25" s="20">
        <v>0.798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0.798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40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2"/>
    </row>
    <row r="26" spans="1:162" s="5" customFormat="1" ht="36.75" customHeight="1">
      <c r="A26" s="43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24" t="s">
        <v>48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 t="str">
        <f t="shared" si="0"/>
        <v>АО "НТЭК" 
ТЭЦ - 3, котельная № 1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 t="s">
        <v>35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7"/>
      <c r="CD26" s="20">
        <v>48.504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48.504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8">
        <v>274.114</v>
      </c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7"/>
    </row>
    <row r="27" spans="1:162" s="5" customFormat="1" ht="36.75" customHeight="1">
      <c r="A27" s="21" t="s">
        <v>18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4" t="s">
        <v>49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 t="str">
        <f t="shared" si="0"/>
        <v>ООО "НОК" 
ЦМВИЭиПМ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5" t="s">
        <v>38</v>
      </c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7"/>
      <c r="CD27" s="20">
        <v>0.375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 t="shared" si="1"/>
        <v>0.375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31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9"/>
    </row>
    <row r="28" spans="1:162" s="5" customFormat="1" ht="36.75" customHeight="1">
      <c r="A28" s="21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4" t="s">
        <v>58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 t="str">
        <f>V28</f>
        <v>ЗФ ПАО "ГМК "НН" 
Надеждинский металлургический завод</v>
      </c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 t="s">
        <v>36</v>
      </c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7"/>
      <c r="CD28" s="20">
        <v>22.948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22.948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31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9"/>
    </row>
    <row r="29" spans="1:162" s="5" customFormat="1" ht="36.75" customHeight="1">
      <c r="A29" s="21" t="s">
        <v>18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4" t="s">
        <v>50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 t="str">
        <f t="shared" si="0"/>
        <v>ООО "НОК" 
ЦОТППиП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5" t="s">
        <v>40</v>
      </c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7"/>
      <c r="CD29" s="20">
        <v>0.019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0.019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40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2"/>
    </row>
    <row r="30" spans="1:162" s="5" customFormat="1" ht="36.75" customHeight="1">
      <c r="A30" s="21" t="s">
        <v>19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4" t="s">
        <v>51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 t="str">
        <f t="shared" si="0"/>
        <v>АО "НТЭК" 
Котельная
 № 7, котельная "Дукла"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5" t="s">
        <v>37</v>
      </c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7"/>
      <c r="CD30" s="20">
        <v>4.794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 t="shared" si="1"/>
        <v>4.794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8">
        <v>15.793</v>
      </c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30"/>
    </row>
    <row r="31" spans="1:162" s="5" customFormat="1" ht="36.75" customHeight="1">
      <c r="A31" s="21" t="s">
        <v>19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4" t="s">
        <v>52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 t="str">
        <f>V31</f>
        <v>АО "НТЭК" 
БМК ЗАО "ТТК"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 t="s">
        <v>40</v>
      </c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7"/>
      <c r="CD31" s="20">
        <v>0.11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 t="shared" si="1"/>
        <v>0.11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31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3"/>
    </row>
    <row r="32" spans="1:162" s="5" customFormat="1" ht="36.75" customHeight="1">
      <c r="A32" s="21" t="s">
        <v>19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4" t="s">
        <v>21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 t="str">
        <f>V32</f>
        <v>АО "Таймыргеофизика"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 t="s">
        <v>40</v>
      </c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7"/>
      <c r="CD32" s="20">
        <v>0.06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0.06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31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3"/>
    </row>
    <row r="33" spans="1:162" s="5" customFormat="1" ht="36.75" customHeight="1">
      <c r="A33" s="21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4" t="s">
        <v>20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 t="str">
        <f t="shared" si="0"/>
        <v>АО "Таймырбыт"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 t="s">
        <v>40</v>
      </c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7"/>
      <c r="CD33" s="20">
        <v>0.075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0.075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34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3"/>
    </row>
    <row r="34" spans="1:162" s="15" customFormat="1" ht="36.75" customHeight="1">
      <c r="A34" s="21" t="s">
        <v>42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4" t="s">
        <v>53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 t="str">
        <f t="shared" si="0"/>
        <v>АО "НТЭК" 
Котельная аэропорта Алыкель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 t="s">
        <v>38</v>
      </c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7"/>
      <c r="CD34" s="20">
        <v>0.235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 t="shared" si="1"/>
        <v>0.235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v>0.509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  <row r="35" spans="1:162" ht="15">
      <c r="A35" s="21" t="s">
        <v>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0">
        <f>SUM(CD14:DB34)</f>
        <v>252.69800000000006</v>
      </c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>
        <f>SUM(DC14:ED34)</f>
        <v>252.69800000000006</v>
      </c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>
        <f>SUM(EE14:FF34)</f>
        <v>510.64599999999996</v>
      </c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</row>
  </sheetData>
  <sheetProtection/>
  <mergeCells count="162"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1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EE22:FF25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5:U25"/>
    <mergeCell ref="V25:AP25"/>
    <mergeCell ref="AQ25:BK25"/>
    <mergeCell ref="BL25:CC25"/>
    <mergeCell ref="CD25:DB25"/>
    <mergeCell ref="DC25:ED25"/>
    <mergeCell ref="A26:U26"/>
    <mergeCell ref="V26:AP26"/>
    <mergeCell ref="AQ26:BK26"/>
    <mergeCell ref="BL26:CC26"/>
    <mergeCell ref="CD26:DB26"/>
    <mergeCell ref="DC26:ED26"/>
    <mergeCell ref="EE26:FF29"/>
    <mergeCell ref="A27:U27"/>
    <mergeCell ref="V27:AP27"/>
    <mergeCell ref="AQ27:BK27"/>
    <mergeCell ref="BL27:CC27"/>
    <mergeCell ref="CD27:DB27"/>
    <mergeCell ref="DC27:ED27"/>
    <mergeCell ref="A28:U28"/>
    <mergeCell ref="V28:AP28"/>
    <mergeCell ref="AQ28:BK28"/>
    <mergeCell ref="BL28:CC28"/>
    <mergeCell ref="CD28:DB28"/>
    <mergeCell ref="DC28:ED28"/>
    <mergeCell ref="A29:U29"/>
    <mergeCell ref="V29:AP29"/>
    <mergeCell ref="AQ29:BK29"/>
    <mergeCell ref="BL29:CC29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EE30:FF33"/>
    <mergeCell ref="A31:U31"/>
    <mergeCell ref="V31:AP31"/>
    <mergeCell ref="AQ31:BK31"/>
    <mergeCell ref="BL31:CC31"/>
    <mergeCell ref="CD31:DB31"/>
    <mergeCell ref="DC31:ED31"/>
    <mergeCell ref="A32:U32"/>
    <mergeCell ref="V32:AP32"/>
    <mergeCell ref="AQ32:BK32"/>
    <mergeCell ref="A33:U33"/>
    <mergeCell ref="V33:AP33"/>
    <mergeCell ref="AQ33:BK33"/>
    <mergeCell ref="BL33:CC33"/>
    <mergeCell ref="CD33:DB33"/>
    <mergeCell ref="DC33:ED33"/>
    <mergeCell ref="AQ34:BK34"/>
    <mergeCell ref="BL34:CC34"/>
    <mergeCell ref="CD34:DB34"/>
    <mergeCell ref="DC34:ED34"/>
    <mergeCell ref="BL32:CC32"/>
    <mergeCell ref="CD32:DB32"/>
    <mergeCell ref="DC32:ED32"/>
    <mergeCell ref="EE34:FF34"/>
    <mergeCell ref="A35:U35"/>
    <mergeCell ref="V35:AP35"/>
    <mergeCell ref="AQ35:BK35"/>
    <mergeCell ref="BL35:CC35"/>
    <mergeCell ref="CD35:DB35"/>
    <mergeCell ref="DC35:ED35"/>
    <mergeCell ref="EE35:FF35"/>
    <mergeCell ref="A34:U34"/>
    <mergeCell ref="V34:AP34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="80" zoomScaleSheetLayoutView="80" zoomScalePageLayoutView="0" workbookViewId="0" topLeftCell="A2">
      <selection activeCell="EE15" sqref="EE15:FF21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2" width="0.875" style="1" customWidth="1"/>
    <col min="63" max="63" width="3.875" style="1" customWidth="1"/>
    <col min="64" max="80" width="0.875" style="1" customWidth="1"/>
    <col min="81" max="81" width="9.0039062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</row>
    <row r="5" spans="87:146" s="8" customFormat="1" ht="15.75">
      <c r="CI5" s="11" t="s">
        <v>11</v>
      </c>
      <c r="CJ5" s="58" t="s">
        <v>12</v>
      </c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54" t="s">
        <v>0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</row>
    <row r="7" spans="70:103" s="8" customFormat="1" ht="15" customHeight="1">
      <c r="BR7" s="11" t="s">
        <v>22</v>
      </c>
      <c r="BS7" s="59" t="s">
        <v>33</v>
      </c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60">
        <v>20</v>
      </c>
      <c r="CL7" s="60"/>
      <c r="CM7" s="60"/>
      <c r="CN7" s="60"/>
      <c r="CO7" s="61" t="s">
        <v>59</v>
      </c>
      <c r="CP7" s="61"/>
      <c r="CQ7" s="61"/>
      <c r="CR7" s="61"/>
      <c r="CS7" s="12" t="s">
        <v>3</v>
      </c>
      <c r="CW7" s="12"/>
      <c r="CX7" s="12"/>
      <c r="CY7" s="12"/>
    </row>
    <row r="8" spans="71:88" s="14" customFormat="1" ht="11.25">
      <c r="BS8" s="54" t="s">
        <v>2</v>
      </c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18" ht="15">
      <c r="A9" s="55" t="s">
        <v>23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2" s="16" customFormat="1" ht="37.5" customHeight="1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8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9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 t="s">
        <v>10</v>
      </c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60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 t="s">
        <v>61</v>
      </c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 t="s">
        <v>62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</row>
    <row r="13" spans="1:162" s="5" customFormat="1" ht="12">
      <c r="A13" s="53">
        <v>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>
        <v>2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>
        <v>3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>
        <v>4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>
        <v>5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>
        <v>6</v>
      </c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>
        <v>7</v>
      </c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</row>
    <row r="14" spans="1:162" s="5" customFormat="1" ht="39" customHeight="1">
      <c r="A14" s="43" t="s">
        <v>14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24" t="s">
        <v>43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4" t="str">
        <f>V14</f>
        <v>АО "НТЭК"
ТЭЦ - 1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5" t="s">
        <v>35</v>
      </c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7"/>
      <c r="CD14" s="20">
        <v>92.236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92.236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111.524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5" customFormat="1" ht="39" customHeight="1">
      <c r="A15" s="43" t="s">
        <v>14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24" t="s">
        <v>15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 t="str">
        <f aca="true" t="shared" si="0" ref="AQ15:AQ34">V15</f>
        <v>ЗФ ПАО "ГМК "НН" Медный завод, Металлургический цех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 t="s">
        <v>36</v>
      </c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7"/>
      <c r="CD15" s="20">
        <v>16.388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>CD15</f>
        <v>16.388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8">
        <v>42.76</v>
      </c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7"/>
    </row>
    <row r="16" spans="1:162" s="5" customFormat="1" ht="39" customHeight="1">
      <c r="A16" s="43" t="s">
        <v>14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24" t="s">
        <v>44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 t="str">
        <f t="shared" si="0"/>
        <v>ООО "НОК" 
ЦОК ПЦ, ЦПиПЦиИ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5" t="s">
        <v>37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7"/>
      <c r="CD16" s="20">
        <v>8.357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aca="true" t="shared" si="1" ref="DC16:DC34">CD16</f>
        <v>8.357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31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9"/>
    </row>
    <row r="17" spans="1:162" s="5" customFormat="1" ht="39" customHeight="1">
      <c r="A17" s="43" t="s">
        <v>14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6" t="s">
        <v>55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4" t="str">
        <f t="shared" si="0"/>
        <v>ООО "Норильскникельремонт",
Механический завод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5" t="s">
        <v>38</v>
      </c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7"/>
      <c r="CD17" s="49">
        <v>0.17</v>
      </c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1"/>
      <c r="DC17" s="20">
        <f t="shared" si="1"/>
        <v>0.17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31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9"/>
    </row>
    <row r="18" spans="1:162" s="5" customFormat="1" ht="39" customHeight="1">
      <c r="A18" s="43" t="s">
        <v>14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24" t="s">
        <v>56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 t="str">
        <f>V18</f>
        <v>МУП МО г. Норильска
"СС ПО ВПД"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 t="s">
        <v>39</v>
      </c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7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 t="shared" si="1"/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31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9"/>
    </row>
    <row r="19" spans="1:162" s="5" customFormat="1" ht="39" customHeight="1">
      <c r="A19" s="43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6" t="s">
        <v>57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46" t="str">
        <f>V19</f>
        <v>ООО "Норильскникельремонт",
ПО "Норильсктрансремонт"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25" t="s">
        <v>39</v>
      </c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7"/>
      <c r="CD19" s="49">
        <v>0.001</v>
      </c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1"/>
      <c r="DC19" s="20">
        <f t="shared" si="1"/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31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9"/>
    </row>
    <row r="20" spans="1:162" s="5" customFormat="1" ht="39" customHeight="1">
      <c r="A20" s="43" t="s">
        <v>14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24" t="s">
        <v>16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 t="str">
        <f t="shared" si="0"/>
        <v>ООО "Илан-Норильск"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 t="s">
        <v>38</v>
      </c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7"/>
      <c r="CD20" s="20">
        <v>0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31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9"/>
    </row>
    <row r="21" spans="1:162" s="5" customFormat="1" ht="39" customHeight="1">
      <c r="A21" s="43" t="s">
        <v>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24" t="s">
        <v>64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 t="str">
        <f>V21</f>
        <v>ООО "ДТК Ямал"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 t="s">
        <v>38</v>
      </c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7"/>
      <c r="CD21" s="20">
        <v>0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0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40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2"/>
    </row>
    <row r="22" spans="1:162" s="5" customFormat="1" ht="39" customHeight="1">
      <c r="A22" s="43" t="s">
        <v>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24" t="s">
        <v>45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 t="str">
        <f t="shared" si="0"/>
        <v>АО "НТЭК" 
ТЭЦ - 2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5" t="s">
        <v>35</v>
      </c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7"/>
      <c r="CD22" s="20">
        <v>81.134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81.134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8">
        <v>26.094</v>
      </c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7"/>
    </row>
    <row r="23" spans="1:162" s="5" customFormat="1" ht="39" customHeight="1">
      <c r="A23" s="43" t="s">
        <v>17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24" t="s">
        <v>46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 t="str">
        <f t="shared" si="0"/>
        <v>ЗФ ПАО "ГМК "НН" Рудник Октябрьский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5" t="s">
        <v>41</v>
      </c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7"/>
      <c r="CD23" s="20">
        <v>0.001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0.001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31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9"/>
    </row>
    <row r="24" spans="1:162" s="5" customFormat="1" ht="39" customHeight="1">
      <c r="A24" s="43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24" t="s">
        <v>54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 t="str">
        <f t="shared" si="0"/>
        <v>ЗФ ПАО "ГМК "НН"
Котельная шахты Скалистая"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 t="s">
        <v>40</v>
      </c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7"/>
      <c r="CD24" s="20">
        <v>3.521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 t="shared" si="1"/>
        <v>3.521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31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9"/>
    </row>
    <row r="25" spans="1:162" s="5" customFormat="1" ht="39" customHeight="1">
      <c r="A25" s="43" t="s">
        <v>17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24" t="s">
        <v>47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 t="str">
        <f>V25</f>
        <v>АО "НТЭК" 
Котельная шахты Скалистая"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 t="s">
        <v>37</v>
      </c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7"/>
      <c r="CD25" s="20">
        <v>0.85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0.85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40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2"/>
    </row>
    <row r="26" spans="1:162" s="5" customFormat="1" ht="39" customHeight="1">
      <c r="A26" s="43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24" t="s">
        <v>48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 t="str">
        <f t="shared" si="0"/>
        <v>АО "НТЭК" 
ТЭЦ - 3, котельная № 1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 t="s">
        <v>35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7"/>
      <c r="CD26" s="20">
        <v>57.33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57.33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8">
        <v>253.918</v>
      </c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7"/>
    </row>
    <row r="27" spans="1:162" s="5" customFormat="1" ht="39" customHeight="1">
      <c r="A27" s="21" t="s">
        <v>18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4" t="s">
        <v>49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 t="str">
        <f t="shared" si="0"/>
        <v>ООО "НОК" 
ЦМВИЭиПМ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5" t="s">
        <v>38</v>
      </c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7"/>
      <c r="CD27" s="20">
        <v>0.341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 t="shared" si="1"/>
        <v>0.341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31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9"/>
    </row>
    <row r="28" spans="1:162" s="5" customFormat="1" ht="39" customHeight="1">
      <c r="A28" s="21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4" t="s">
        <v>58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 t="str">
        <f>V28</f>
        <v>ЗФ ПАО "ГМК "НН" 
Надеждинский металлургический завод</v>
      </c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 t="s">
        <v>36</v>
      </c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7"/>
      <c r="CD28" s="20">
        <v>23.192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23.192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31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9"/>
    </row>
    <row r="29" spans="1:162" s="5" customFormat="1" ht="39" customHeight="1">
      <c r="A29" s="21" t="s">
        <v>18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4" t="s">
        <v>50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 t="str">
        <f t="shared" si="0"/>
        <v>ООО "НОК" 
ЦОТППиП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5" t="s">
        <v>40</v>
      </c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7"/>
      <c r="CD29" s="20">
        <v>0.019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0.019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40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2"/>
    </row>
    <row r="30" spans="1:162" s="5" customFormat="1" ht="39" customHeight="1">
      <c r="A30" s="21" t="s">
        <v>19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4" t="s">
        <v>51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 t="str">
        <f t="shared" si="0"/>
        <v>АО "НТЭК" 
Котельная
 № 7, котельная "Дукла"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5" t="s">
        <v>37</v>
      </c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7"/>
      <c r="CD30" s="20">
        <v>5.692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 t="shared" si="1"/>
        <v>5.692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8">
        <v>14.196</v>
      </c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30"/>
    </row>
    <row r="31" spans="1:162" s="5" customFormat="1" ht="39" customHeight="1">
      <c r="A31" s="21" t="s">
        <v>19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4" t="s">
        <v>52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 t="str">
        <f>V31</f>
        <v>АО "НТЭК" 
БМК ЗАО "ТТК"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 t="s">
        <v>40</v>
      </c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7"/>
      <c r="CD31" s="20">
        <v>0.112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 t="shared" si="1"/>
        <v>0.112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31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3"/>
    </row>
    <row r="32" spans="1:162" s="5" customFormat="1" ht="39" customHeight="1">
      <c r="A32" s="21" t="s">
        <v>19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4" t="s">
        <v>21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 t="str">
        <f>V32</f>
        <v>АО "Таймыргеофизика"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 t="s">
        <v>40</v>
      </c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7"/>
      <c r="CD32" s="20">
        <v>0.08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0.08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31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3"/>
    </row>
    <row r="33" spans="1:162" s="5" customFormat="1" ht="39" customHeight="1">
      <c r="A33" s="21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4" t="s">
        <v>20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 t="str">
        <f t="shared" si="0"/>
        <v>АО "Таймырбыт"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 t="s">
        <v>40</v>
      </c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7"/>
      <c r="CD33" s="20">
        <v>0.08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0.08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34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3"/>
    </row>
    <row r="34" spans="1:162" s="15" customFormat="1" ht="39" customHeight="1">
      <c r="A34" s="21" t="s">
        <v>42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4" t="s">
        <v>53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 t="str">
        <f t="shared" si="0"/>
        <v>АО "НТЭК" 
Котельная аэропорта Алыкель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 t="s">
        <v>38</v>
      </c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7"/>
      <c r="CD34" s="20">
        <v>0.288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 t="shared" si="1"/>
        <v>0.288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v>0.432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  <row r="35" spans="1:162" ht="24" customHeight="1">
      <c r="A35" s="21" t="s">
        <v>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0">
        <f>SUM(CD14:DB34)</f>
        <v>289.79600000000005</v>
      </c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>
        <f>SUM(DC14:ED34)</f>
        <v>289.79600000000005</v>
      </c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>
        <f>SUM(EE14:FF34)</f>
        <v>448.92400000000004</v>
      </c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</row>
  </sheetData>
  <sheetProtection/>
  <mergeCells count="162"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1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EE22:FF25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5:U25"/>
    <mergeCell ref="V25:AP25"/>
    <mergeCell ref="AQ25:BK25"/>
    <mergeCell ref="BL25:CC25"/>
    <mergeCell ref="CD25:DB25"/>
    <mergeCell ref="DC25:ED25"/>
    <mergeCell ref="A26:U26"/>
    <mergeCell ref="V26:AP26"/>
    <mergeCell ref="AQ26:BK26"/>
    <mergeCell ref="BL26:CC26"/>
    <mergeCell ref="CD26:DB26"/>
    <mergeCell ref="DC26:ED26"/>
    <mergeCell ref="EE26:FF29"/>
    <mergeCell ref="A27:U27"/>
    <mergeCell ref="V27:AP27"/>
    <mergeCell ref="AQ27:BK27"/>
    <mergeCell ref="BL27:CC27"/>
    <mergeCell ref="CD27:DB27"/>
    <mergeCell ref="DC27:ED27"/>
    <mergeCell ref="A28:U28"/>
    <mergeCell ref="V28:AP28"/>
    <mergeCell ref="AQ28:BK28"/>
    <mergeCell ref="BL28:CC28"/>
    <mergeCell ref="CD28:DB28"/>
    <mergeCell ref="DC28:ED28"/>
    <mergeCell ref="A29:U29"/>
    <mergeCell ref="V29:AP29"/>
    <mergeCell ref="AQ29:BK29"/>
    <mergeCell ref="BL29:CC29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EE30:FF33"/>
    <mergeCell ref="A31:U31"/>
    <mergeCell ref="V31:AP31"/>
    <mergeCell ref="AQ31:BK31"/>
    <mergeCell ref="BL31:CC31"/>
    <mergeCell ref="CD31:DB31"/>
    <mergeCell ref="DC31:ED31"/>
    <mergeCell ref="A32:U32"/>
    <mergeCell ref="V32:AP32"/>
    <mergeCell ref="AQ32:BK32"/>
    <mergeCell ref="A33:U33"/>
    <mergeCell ref="V33:AP33"/>
    <mergeCell ref="AQ33:BK33"/>
    <mergeCell ref="BL33:CC33"/>
    <mergeCell ref="CD33:DB33"/>
    <mergeCell ref="DC33:ED33"/>
    <mergeCell ref="AQ34:BK34"/>
    <mergeCell ref="BL34:CC34"/>
    <mergeCell ref="CD34:DB34"/>
    <mergeCell ref="DC34:ED34"/>
    <mergeCell ref="BL32:CC32"/>
    <mergeCell ref="CD32:DB32"/>
    <mergeCell ref="DC32:ED32"/>
    <mergeCell ref="EE34:FF34"/>
    <mergeCell ref="A35:U35"/>
    <mergeCell ref="V35:AP35"/>
    <mergeCell ref="AQ35:BK35"/>
    <mergeCell ref="BL35:CC35"/>
    <mergeCell ref="CD35:DB35"/>
    <mergeCell ref="DC35:ED35"/>
    <mergeCell ref="EE35:FF35"/>
    <mergeCell ref="A34:U34"/>
    <mergeCell ref="V34:AP34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="80" zoomScaleSheetLayoutView="80" zoomScalePageLayoutView="0" workbookViewId="0" topLeftCell="A1">
      <selection activeCell="EE15" sqref="EE15:FF21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4.625" style="1" customWidth="1"/>
    <col min="42" max="62" width="0.875" style="1" customWidth="1"/>
    <col min="63" max="63" width="5.625" style="1" customWidth="1"/>
    <col min="64" max="80" width="0.875" style="1" customWidth="1"/>
    <col min="81" max="81" width="9.12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</row>
    <row r="5" spans="87:146" s="8" customFormat="1" ht="15.75">
      <c r="CI5" s="11" t="s">
        <v>11</v>
      </c>
      <c r="CJ5" s="58" t="s">
        <v>12</v>
      </c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54" t="s">
        <v>0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</row>
    <row r="7" spans="70:103" s="8" customFormat="1" ht="15" customHeight="1">
      <c r="BR7" s="11" t="s">
        <v>22</v>
      </c>
      <c r="BS7" s="59" t="s">
        <v>34</v>
      </c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60">
        <v>20</v>
      </c>
      <c r="CL7" s="60"/>
      <c r="CM7" s="60"/>
      <c r="CN7" s="60"/>
      <c r="CO7" s="61" t="s">
        <v>59</v>
      </c>
      <c r="CP7" s="61"/>
      <c r="CQ7" s="61"/>
      <c r="CR7" s="61"/>
      <c r="CS7" s="12" t="s">
        <v>3</v>
      </c>
      <c r="CW7" s="12"/>
      <c r="CX7" s="12"/>
      <c r="CY7" s="12"/>
    </row>
    <row r="8" spans="71:88" s="14" customFormat="1" ht="11.25">
      <c r="BS8" s="54" t="s">
        <v>2</v>
      </c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18" ht="15">
      <c r="A9" s="55" t="s">
        <v>23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2" s="16" customFormat="1" ht="37.5" customHeight="1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8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9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 t="s">
        <v>10</v>
      </c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60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 t="s">
        <v>61</v>
      </c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 t="s">
        <v>62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</row>
    <row r="13" spans="1:162" s="5" customFormat="1" ht="12">
      <c r="A13" s="53">
        <v>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>
        <v>2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>
        <v>3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>
        <v>4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>
        <v>5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>
        <v>6</v>
      </c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>
        <v>7</v>
      </c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</row>
    <row r="14" spans="1:162" s="5" customFormat="1" ht="39" customHeight="1">
      <c r="A14" s="43" t="s">
        <v>14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24" t="s">
        <v>43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4" t="str">
        <f>V14</f>
        <v>АО "НТЭК"
ТЭЦ - 1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5" t="s">
        <v>35</v>
      </c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7"/>
      <c r="CD14" s="49">
        <v>90.257</v>
      </c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1"/>
      <c r="DC14" s="49">
        <f>CD14</f>
        <v>90.257</v>
      </c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1"/>
      <c r="EE14" s="49">
        <v>120.295</v>
      </c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1"/>
    </row>
    <row r="15" spans="1:162" s="5" customFormat="1" ht="39" customHeight="1">
      <c r="A15" s="43" t="s">
        <v>14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24" t="s">
        <v>15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 t="str">
        <f aca="true" t="shared" si="0" ref="AQ15:AQ34">V15</f>
        <v>ЗФ ПАО "ГМК "НН" Медный завод, Металлургический цех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 t="s">
        <v>36</v>
      </c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7"/>
      <c r="CD15" s="49">
        <v>16.81</v>
      </c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1"/>
      <c r="DC15" s="49">
        <f>CD15</f>
        <v>16.81</v>
      </c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1"/>
      <c r="EE15" s="28">
        <v>45.291</v>
      </c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7"/>
    </row>
    <row r="16" spans="1:162" s="5" customFormat="1" ht="39" customHeight="1">
      <c r="A16" s="43" t="s">
        <v>14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24" t="s">
        <v>44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 t="str">
        <f t="shared" si="0"/>
        <v>ООО "НОК" 
ЦОК ПЦ, ЦПиПЦиИ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5" t="s">
        <v>37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7"/>
      <c r="CD16" s="49">
        <v>7.66</v>
      </c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1"/>
      <c r="DC16" s="49">
        <f aca="true" t="shared" si="1" ref="DC16:DC34">CD16</f>
        <v>7.66</v>
      </c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1"/>
      <c r="EE16" s="31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9"/>
    </row>
    <row r="17" spans="1:162" s="5" customFormat="1" ht="39" customHeight="1">
      <c r="A17" s="43" t="s">
        <v>14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6" t="s">
        <v>55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4" t="str">
        <f t="shared" si="0"/>
        <v>ООО "Норильскникельремонт",
Механический завод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5" t="s">
        <v>38</v>
      </c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7"/>
      <c r="CD17" s="49">
        <v>0.17</v>
      </c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1"/>
      <c r="DC17" s="49">
        <f t="shared" si="1"/>
        <v>0.17</v>
      </c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1"/>
      <c r="EE17" s="31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9"/>
    </row>
    <row r="18" spans="1:162" s="5" customFormat="1" ht="39" customHeight="1">
      <c r="A18" s="43" t="s">
        <v>14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24" t="s">
        <v>56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 t="str">
        <f>V18</f>
        <v>МУП МО г. Норильска
"СС ПО ВПД"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 t="s">
        <v>39</v>
      </c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7"/>
      <c r="CD18" s="49">
        <v>0.004</v>
      </c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1"/>
      <c r="DC18" s="49">
        <f>CD18</f>
        <v>0.004</v>
      </c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1"/>
      <c r="EE18" s="31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9"/>
    </row>
    <row r="19" spans="1:162" s="5" customFormat="1" ht="39" customHeight="1">
      <c r="A19" s="43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6" t="s">
        <v>57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46" t="str">
        <f>V19</f>
        <v>ООО "Норильскникельремонт",
ПО "Норильсктрансремонт"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25" t="s">
        <v>39</v>
      </c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7"/>
      <c r="CD19" s="49">
        <v>0.001</v>
      </c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1"/>
      <c r="DC19" s="49">
        <f>CD19</f>
        <v>0.001</v>
      </c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1"/>
      <c r="EE19" s="31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9"/>
    </row>
    <row r="20" spans="1:162" s="5" customFormat="1" ht="39" customHeight="1">
      <c r="A20" s="43" t="s">
        <v>14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24" t="s">
        <v>16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 t="str">
        <f t="shared" si="0"/>
        <v>ООО "Илан-Норильск"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 t="s">
        <v>38</v>
      </c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7"/>
      <c r="CD20" s="49">
        <v>0</v>
      </c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1"/>
      <c r="DC20" s="49">
        <f t="shared" si="1"/>
        <v>0</v>
      </c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1"/>
      <c r="EE20" s="31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9"/>
    </row>
    <row r="21" spans="1:162" s="5" customFormat="1" ht="39" customHeight="1">
      <c r="A21" s="43" t="s">
        <v>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24" t="s">
        <v>64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 t="str">
        <f>V21</f>
        <v>ООО "ДТК Ямал"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 t="s">
        <v>38</v>
      </c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7"/>
      <c r="CD21" s="49">
        <v>0</v>
      </c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1"/>
      <c r="DC21" s="49">
        <f>CD21</f>
        <v>0</v>
      </c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1"/>
      <c r="EE21" s="40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2"/>
    </row>
    <row r="22" spans="1:162" s="5" customFormat="1" ht="39" customHeight="1">
      <c r="A22" s="43" t="s">
        <v>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24" t="s">
        <v>45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 t="str">
        <f t="shared" si="0"/>
        <v>АО "НТЭК" 
ТЭЦ - 2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5" t="s">
        <v>35</v>
      </c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7"/>
      <c r="CD22" s="49">
        <v>97.404</v>
      </c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1"/>
      <c r="DC22" s="49">
        <f t="shared" si="1"/>
        <v>97.404</v>
      </c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1"/>
      <c r="EE22" s="28">
        <v>13.306</v>
      </c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7"/>
    </row>
    <row r="23" spans="1:162" s="5" customFormat="1" ht="39" customHeight="1">
      <c r="A23" s="43" t="s">
        <v>17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24" t="s">
        <v>46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 t="str">
        <f t="shared" si="0"/>
        <v>ЗФ ПАО "ГМК "НН" Рудник Октябрьский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5" t="s">
        <v>41</v>
      </c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7"/>
      <c r="CD23" s="49">
        <v>0.002</v>
      </c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1"/>
      <c r="DC23" s="49">
        <f t="shared" si="1"/>
        <v>0.002</v>
      </c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1"/>
      <c r="EE23" s="31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9"/>
    </row>
    <row r="24" spans="1:162" s="5" customFormat="1" ht="39" customHeight="1">
      <c r="A24" s="43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24" t="s">
        <v>54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 t="str">
        <f t="shared" si="0"/>
        <v>ЗФ ПАО "ГМК "НН"
Котельная шахты Скалистая"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 t="s">
        <v>40</v>
      </c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7"/>
      <c r="CD24" s="49">
        <v>3.638</v>
      </c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1"/>
      <c r="DC24" s="49">
        <f t="shared" si="1"/>
        <v>3.638</v>
      </c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1"/>
      <c r="EE24" s="31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9"/>
    </row>
    <row r="25" spans="1:162" s="5" customFormat="1" ht="39" customHeight="1">
      <c r="A25" s="43" t="s">
        <v>17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24" t="s">
        <v>47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 t="str">
        <f>V25</f>
        <v>АО "НТЭК" 
Котельная шахты Скалистая"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 t="s">
        <v>37</v>
      </c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7"/>
      <c r="CD25" s="49">
        <v>0.97</v>
      </c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1"/>
      <c r="DC25" s="49">
        <f>CD25</f>
        <v>0.97</v>
      </c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1"/>
      <c r="EE25" s="40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2"/>
    </row>
    <row r="26" spans="1:162" s="5" customFormat="1" ht="39" customHeight="1">
      <c r="A26" s="43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24" t="s">
        <v>48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 t="str">
        <f t="shared" si="0"/>
        <v>АО "НТЭК" 
ТЭЦ - 3, котельная № 1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 t="s">
        <v>35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7"/>
      <c r="CD26" s="49">
        <v>63.946</v>
      </c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1"/>
      <c r="DC26" s="49">
        <f t="shared" si="1"/>
        <v>63.946</v>
      </c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1"/>
      <c r="EE26" s="28">
        <v>259.229</v>
      </c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7"/>
    </row>
    <row r="27" spans="1:162" s="5" customFormat="1" ht="39" customHeight="1">
      <c r="A27" s="21" t="s">
        <v>18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4" t="s">
        <v>49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 t="str">
        <f t="shared" si="0"/>
        <v>ООО "НОК" 
ЦМВИЭиПМ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5" t="s">
        <v>38</v>
      </c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7"/>
      <c r="CD27" s="49">
        <v>0.373</v>
      </c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1"/>
      <c r="DC27" s="49">
        <f t="shared" si="1"/>
        <v>0.373</v>
      </c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1"/>
      <c r="EE27" s="31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9"/>
    </row>
    <row r="28" spans="1:162" s="5" customFormat="1" ht="39" customHeight="1">
      <c r="A28" s="21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4" t="s">
        <v>58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 t="str">
        <f>V28</f>
        <v>ЗФ ПАО "ГМК "НН" 
Надеждинский металлургический завод</v>
      </c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 t="s">
        <v>36</v>
      </c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7"/>
      <c r="CD28" s="49">
        <v>22.41</v>
      </c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1"/>
      <c r="DC28" s="49">
        <f>CD28</f>
        <v>22.41</v>
      </c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1"/>
      <c r="EE28" s="31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9"/>
    </row>
    <row r="29" spans="1:162" s="5" customFormat="1" ht="39" customHeight="1">
      <c r="A29" s="21" t="s">
        <v>18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4" t="s">
        <v>50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 t="str">
        <f t="shared" si="0"/>
        <v>ООО "НОК" 
ЦОТППиП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5" t="s">
        <v>40</v>
      </c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7"/>
      <c r="CD29" s="49">
        <v>0.002</v>
      </c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1"/>
      <c r="DC29" s="49">
        <f t="shared" si="1"/>
        <v>0.002</v>
      </c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1"/>
      <c r="EE29" s="40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2"/>
    </row>
    <row r="30" spans="1:162" s="5" customFormat="1" ht="39" customHeight="1">
      <c r="A30" s="21" t="s">
        <v>19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4" t="s">
        <v>51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 t="str">
        <f t="shared" si="0"/>
        <v>АО "НТЭК" 
Котельная
 № 7, котельная "Дукла"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5" t="s">
        <v>37</v>
      </c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7"/>
      <c r="CD30" s="49">
        <v>7.119</v>
      </c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1"/>
      <c r="DC30" s="49">
        <f t="shared" si="1"/>
        <v>7.119</v>
      </c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1"/>
      <c r="EE30" s="28">
        <v>13.4</v>
      </c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7"/>
    </row>
    <row r="31" spans="1:162" s="5" customFormat="1" ht="39" customHeight="1">
      <c r="A31" s="21" t="s">
        <v>19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4" t="s">
        <v>52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 t="str">
        <f>V31</f>
        <v>АО "НТЭК" 
БМК ЗАО "ТТК"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 t="s">
        <v>40</v>
      </c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7"/>
      <c r="CD31" s="49">
        <v>0.113</v>
      </c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1"/>
      <c r="DC31" s="49">
        <f>CD31</f>
        <v>0.113</v>
      </c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1"/>
      <c r="EE31" s="31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9"/>
    </row>
    <row r="32" spans="1:162" s="5" customFormat="1" ht="39" customHeight="1">
      <c r="A32" s="21" t="s">
        <v>19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4" t="s">
        <v>21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 t="str">
        <f>V32</f>
        <v>АО "Таймыргеофизика"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 t="s">
        <v>40</v>
      </c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7"/>
      <c r="CD32" s="49">
        <v>0.1</v>
      </c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1"/>
      <c r="DC32" s="49">
        <f>CD32</f>
        <v>0.1</v>
      </c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1"/>
      <c r="EE32" s="31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9"/>
    </row>
    <row r="33" spans="1:162" s="5" customFormat="1" ht="39" customHeight="1">
      <c r="A33" s="21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4" t="s">
        <v>20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 t="str">
        <f t="shared" si="0"/>
        <v>АО "Таймырбыт"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 t="s">
        <v>40</v>
      </c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7"/>
      <c r="CD33" s="49">
        <v>0.1</v>
      </c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1"/>
      <c r="DC33" s="49">
        <f t="shared" si="1"/>
        <v>0.1</v>
      </c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1"/>
      <c r="EE33" s="40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2"/>
    </row>
    <row r="34" spans="1:162" s="15" customFormat="1" ht="39" customHeight="1">
      <c r="A34" s="21" t="s">
        <v>42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4" t="s">
        <v>53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 t="str">
        <f t="shared" si="0"/>
        <v>АО "НТЭК" 
Котельная аэропорта Алыкель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 t="s">
        <v>38</v>
      </c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7"/>
      <c r="CD34" s="49">
        <v>0.308</v>
      </c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1"/>
      <c r="DC34" s="49">
        <f t="shared" si="1"/>
        <v>0.308</v>
      </c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1"/>
      <c r="EE34" s="49">
        <v>0.436</v>
      </c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1"/>
    </row>
    <row r="35" spans="1:162" ht="18" customHeight="1">
      <c r="A35" s="21" t="s">
        <v>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0">
        <f>SUM(CD14:DB34)</f>
        <v>311.3870000000001</v>
      </c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>
        <f>SUM(DC14:ED34)</f>
        <v>311.3870000000001</v>
      </c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>
        <f>SUM(EE14:FF34)</f>
        <v>451.95699999999994</v>
      </c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</row>
  </sheetData>
  <sheetProtection/>
  <mergeCells count="162"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1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EE22:FF25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5:U25"/>
    <mergeCell ref="V25:AP25"/>
    <mergeCell ref="AQ25:BK25"/>
    <mergeCell ref="BL25:CC25"/>
    <mergeCell ref="CD25:DB25"/>
    <mergeCell ref="DC25:ED25"/>
    <mergeCell ref="A26:U26"/>
    <mergeCell ref="V26:AP26"/>
    <mergeCell ref="AQ26:BK26"/>
    <mergeCell ref="BL26:CC26"/>
    <mergeCell ref="CD26:DB26"/>
    <mergeCell ref="DC26:ED26"/>
    <mergeCell ref="EE26:FF29"/>
    <mergeCell ref="A27:U27"/>
    <mergeCell ref="V27:AP27"/>
    <mergeCell ref="AQ27:BK27"/>
    <mergeCell ref="BL27:CC27"/>
    <mergeCell ref="CD27:DB27"/>
    <mergeCell ref="DC27:ED27"/>
    <mergeCell ref="A28:U28"/>
    <mergeCell ref="V28:AP28"/>
    <mergeCell ref="AQ28:BK28"/>
    <mergeCell ref="BL28:CC28"/>
    <mergeCell ref="CD28:DB28"/>
    <mergeCell ref="DC28:ED28"/>
    <mergeCell ref="A29:U29"/>
    <mergeCell ref="V29:AP29"/>
    <mergeCell ref="AQ29:BK29"/>
    <mergeCell ref="BL29:CC29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EE30:FF33"/>
    <mergeCell ref="A31:U31"/>
    <mergeCell ref="V31:AP31"/>
    <mergeCell ref="AQ31:BK31"/>
    <mergeCell ref="BL31:CC31"/>
    <mergeCell ref="CD31:DB31"/>
    <mergeCell ref="DC31:ED31"/>
    <mergeCell ref="A32:U32"/>
    <mergeCell ref="V32:AP32"/>
    <mergeCell ref="AQ32:BK32"/>
    <mergeCell ref="A33:U33"/>
    <mergeCell ref="V33:AP33"/>
    <mergeCell ref="AQ33:BK33"/>
    <mergeCell ref="BL33:CC33"/>
    <mergeCell ref="CD33:DB33"/>
    <mergeCell ref="DC33:ED33"/>
    <mergeCell ref="AQ34:BK34"/>
    <mergeCell ref="BL34:CC34"/>
    <mergeCell ref="CD34:DB34"/>
    <mergeCell ref="DC34:ED34"/>
    <mergeCell ref="BL32:CC32"/>
    <mergeCell ref="CD32:DB32"/>
    <mergeCell ref="DC32:ED32"/>
    <mergeCell ref="EE34:FF34"/>
    <mergeCell ref="A35:U35"/>
    <mergeCell ref="V35:AP35"/>
    <mergeCell ref="AQ35:BK35"/>
    <mergeCell ref="BL35:CC35"/>
    <mergeCell ref="CD35:DB35"/>
    <mergeCell ref="DC35:ED35"/>
    <mergeCell ref="EE35:FF35"/>
    <mergeCell ref="A34:U34"/>
    <mergeCell ref="V34:AP34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="80" zoomScaleSheetLayoutView="80" zoomScalePageLayoutView="0" workbookViewId="0" topLeftCell="A1">
      <selection activeCell="EE15" sqref="EE15:FF21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2" width="0.875" style="1" customWidth="1"/>
    <col min="63" max="63" width="3.875" style="1" customWidth="1"/>
    <col min="64" max="80" width="0.875" style="1" customWidth="1"/>
    <col min="81" max="81" width="9.87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</row>
    <row r="5" spans="87:146" s="8" customFormat="1" ht="15.75">
      <c r="CI5" s="11" t="s">
        <v>11</v>
      </c>
      <c r="CJ5" s="58" t="s">
        <v>12</v>
      </c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54" t="s">
        <v>0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</row>
    <row r="7" spans="70:103" s="8" customFormat="1" ht="15" customHeight="1">
      <c r="BR7" s="11" t="s">
        <v>22</v>
      </c>
      <c r="BS7" s="59" t="s">
        <v>24</v>
      </c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60">
        <v>20</v>
      </c>
      <c r="CL7" s="60"/>
      <c r="CM7" s="60"/>
      <c r="CN7" s="60"/>
      <c r="CO7" s="61" t="s">
        <v>59</v>
      </c>
      <c r="CP7" s="61"/>
      <c r="CQ7" s="61"/>
      <c r="CR7" s="61"/>
      <c r="CS7" s="12" t="s">
        <v>3</v>
      </c>
      <c r="CW7" s="12"/>
      <c r="CX7" s="12"/>
      <c r="CY7" s="12"/>
    </row>
    <row r="8" spans="71:88" s="14" customFormat="1" ht="11.25">
      <c r="BS8" s="54" t="s">
        <v>2</v>
      </c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18" ht="15">
      <c r="A9" s="55" t="s">
        <v>23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2" s="16" customFormat="1" ht="37.5" customHeight="1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8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9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 t="s">
        <v>10</v>
      </c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60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 t="s">
        <v>61</v>
      </c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 t="s">
        <v>62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</row>
    <row r="13" spans="1:162" s="5" customFormat="1" ht="12">
      <c r="A13" s="53">
        <v>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>
        <v>2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>
        <v>3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>
        <v>4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>
        <v>5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>
        <v>6</v>
      </c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>
        <v>7</v>
      </c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</row>
    <row r="14" spans="1:162" s="5" customFormat="1" ht="37.5" customHeight="1">
      <c r="A14" s="43" t="s">
        <v>14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24" t="s">
        <v>43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4" t="str">
        <f>V14</f>
        <v>АО "НТЭК"
ТЭЦ - 1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5" t="s">
        <v>63</v>
      </c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7"/>
      <c r="CD14" s="20">
        <v>99.634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99.634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97.334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5" customFormat="1" ht="37.5" customHeight="1">
      <c r="A15" s="43" t="s">
        <v>14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24" t="s">
        <v>15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 t="str">
        <f aca="true" t="shared" si="0" ref="AQ15:AQ34">V15</f>
        <v>ЗФ ПАО "ГМК "НН" Медный завод, Металлургический цех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 t="s">
        <v>36</v>
      </c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7"/>
      <c r="CD15" s="20">
        <v>15.625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>CD15</f>
        <v>15.625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8">
        <v>42.95</v>
      </c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7"/>
    </row>
    <row r="16" spans="1:162" s="5" customFormat="1" ht="37.5" customHeight="1">
      <c r="A16" s="43" t="s">
        <v>14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24" t="s">
        <v>44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 t="str">
        <f t="shared" si="0"/>
        <v>ООО "НОК" 
ЦОК ПЦ, ЦПиПЦиИ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5" t="s">
        <v>37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7"/>
      <c r="CD16" s="20">
        <v>6.724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aca="true" t="shared" si="1" ref="DC16:DC34">CD16</f>
        <v>6.724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31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9"/>
    </row>
    <row r="17" spans="1:162" s="5" customFormat="1" ht="37.5" customHeight="1">
      <c r="A17" s="43" t="s">
        <v>14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6" t="s">
        <v>55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4" t="str">
        <f t="shared" si="0"/>
        <v>ООО "Норильскникельремонт",
Механический завод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5" t="s">
        <v>38</v>
      </c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7"/>
      <c r="CD17" s="49">
        <v>0.12</v>
      </c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1"/>
      <c r="DC17" s="20">
        <f t="shared" si="1"/>
        <v>0.12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31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9"/>
    </row>
    <row r="18" spans="1:162" s="5" customFormat="1" ht="37.5" customHeight="1">
      <c r="A18" s="43" t="s">
        <v>14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24" t="s">
        <v>56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 t="str">
        <f>V18</f>
        <v>МУП МО г. Норильска
"СС ПО ВПД"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 t="s">
        <v>39</v>
      </c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7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 t="shared" si="1"/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31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9"/>
    </row>
    <row r="19" spans="1:162" s="5" customFormat="1" ht="37.5" customHeight="1">
      <c r="A19" s="43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6" t="s">
        <v>57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46" t="str">
        <f>V19</f>
        <v>ООО "Норильскникельремонт",
ПО "Норильсктрансремонт"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25" t="s">
        <v>39</v>
      </c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7"/>
      <c r="CD19" s="49">
        <v>0.001</v>
      </c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1"/>
      <c r="DC19" s="20">
        <f t="shared" si="1"/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31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9"/>
    </row>
    <row r="20" spans="1:162" s="5" customFormat="1" ht="37.5" customHeight="1">
      <c r="A20" s="43" t="s">
        <v>14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24" t="s">
        <v>16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 t="str">
        <f t="shared" si="0"/>
        <v>ООО "Илан-Норильск"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 t="s">
        <v>38</v>
      </c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7"/>
      <c r="CD20" s="20">
        <v>0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31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9"/>
    </row>
    <row r="21" spans="1:162" s="5" customFormat="1" ht="37.5" customHeight="1">
      <c r="A21" s="43" t="s">
        <v>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24" t="s">
        <v>64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 t="str">
        <f>V21</f>
        <v>ООО "ДТК Ямал"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 t="s">
        <v>38</v>
      </c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7"/>
      <c r="CD21" s="20">
        <v>0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0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40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2"/>
    </row>
    <row r="22" spans="1:162" s="5" customFormat="1" ht="37.5" customHeight="1">
      <c r="A22" s="43" t="s">
        <v>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24" t="s">
        <v>45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 t="str">
        <f t="shared" si="0"/>
        <v>АО "НТЭК" 
ТЭЦ - 2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5" t="s">
        <v>63</v>
      </c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7"/>
      <c r="CD22" s="20">
        <v>75.78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75.78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8">
        <v>27.565</v>
      </c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7"/>
    </row>
    <row r="23" spans="1:162" s="5" customFormat="1" ht="37.5" customHeight="1">
      <c r="A23" s="43" t="s">
        <v>17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24" t="s">
        <v>46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 t="str">
        <f t="shared" si="0"/>
        <v>ЗФ ПАО "ГМК "НН" Рудник Октябрьский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5" t="s">
        <v>41</v>
      </c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7"/>
      <c r="CD23" s="20">
        <v>0.001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0.001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31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9"/>
    </row>
    <row r="24" spans="1:162" s="5" customFormat="1" ht="37.5" customHeight="1">
      <c r="A24" s="43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24" t="s">
        <v>54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 t="str">
        <f t="shared" si="0"/>
        <v>ЗФ ПАО "ГМК "НН"
Котельная шахты Скалистая"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 t="s">
        <v>37</v>
      </c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7"/>
      <c r="CD24" s="20">
        <v>3.521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 t="shared" si="1"/>
        <v>3.521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31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9"/>
    </row>
    <row r="25" spans="1:162" s="5" customFormat="1" ht="37.5" customHeight="1">
      <c r="A25" s="43" t="s">
        <v>17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24" t="s">
        <v>47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 t="str">
        <f>V25</f>
        <v>АО "НТЭК" 
Котельная шахты Скалистая"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 t="s">
        <v>38</v>
      </c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7"/>
      <c r="CD25" s="20">
        <v>1.013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1.013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40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2"/>
    </row>
    <row r="26" spans="1:162" s="5" customFormat="1" ht="37.5" customHeight="1">
      <c r="A26" s="43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24" t="s">
        <v>48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 t="str">
        <f t="shared" si="0"/>
        <v>АО "НТЭК" 
ТЭЦ - 3, котельная № 1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 t="s">
        <v>63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7"/>
      <c r="CD26" s="20">
        <v>54.226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54.226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8">
        <v>249.89</v>
      </c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7"/>
    </row>
    <row r="27" spans="1:162" s="5" customFormat="1" ht="37.5" customHeight="1">
      <c r="A27" s="21" t="s">
        <v>18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4" t="s">
        <v>49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 t="str">
        <f t="shared" si="0"/>
        <v>ООО "НОК" 
ЦМВИЭиПМ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5" t="s">
        <v>38</v>
      </c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7"/>
      <c r="CD27" s="20">
        <v>0.103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 t="shared" si="1"/>
        <v>0.103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31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9"/>
    </row>
    <row r="28" spans="1:162" s="5" customFormat="1" ht="37.5" customHeight="1">
      <c r="A28" s="21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4" t="s">
        <v>58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 t="str">
        <f>V28</f>
        <v>ЗФ ПАО "ГМК "НН" 
Надеждинский металлургический завод</v>
      </c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 t="s">
        <v>36</v>
      </c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7"/>
      <c r="CD28" s="20">
        <v>19.403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19.403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31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9"/>
    </row>
    <row r="29" spans="1:162" s="5" customFormat="1" ht="37.5" customHeight="1">
      <c r="A29" s="21" t="s">
        <v>18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4" t="s">
        <v>50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 t="str">
        <f t="shared" si="0"/>
        <v>ООО "НОК" 
ЦОТППиП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5" t="s">
        <v>40</v>
      </c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7"/>
      <c r="CD29" s="20">
        <v>0.018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0.018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40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2"/>
    </row>
    <row r="30" spans="1:162" s="5" customFormat="1" ht="37.5" customHeight="1">
      <c r="A30" s="21" t="s">
        <v>19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4" t="s">
        <v>51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 t="str">
        <f t="shared" si="0"/>
        <v>АО "НТЭК" 
Котельная
 № 7, котельная "Дукла"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5" t="s">
        <v>37</v>
      </c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7"/>
      <c r="CD30" s="20">
        <v>5.791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 t="shared" si="1"/>
        <v>5.791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8">
        <v>13.405</v>
      </c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30"/>
    </row>
    <row r="31" spans="1:162" s="5" customFormat="1" ht="37.5" customHeight="1">
      <c r="A31" s="21" t="s">
        <v>19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4" t="s">
        <v>52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 t="str">
        <f>V31</f>
        <v>АО "НТЭК" 
БМК ЗАО "ТТК"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 t="s">
        <v>40</v>
      </c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7"/>
      <c r="CD31" s="20">
        <v>0.112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 t="shared" si="1"/>
        <v>0.112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31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3"/>
    </row>
    <row r="32" spans="1:162" s="5" customFormat="1" ht="37.5" customHeight="1">
      <c r="A32" s="21" t="s">
        <v>19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4" t="s">
        <v>21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 t="str">
        <f>V32</f>
        <v>АО "Таймыргеофизика"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 t="s">
        <v>40</v>
      </c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7"/>
      <c r="CD32" s="20">
        <v>0.08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0.08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31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3"/>
    </row>
    <row r="33" spans="1:162" s="5" customFormat="1" ht="37.5" customHeight="1">
      <c r="A33" s="21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4" t="s">
        <v>20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 t="str">
        <f t="shared" si="0"/>
        <v>АО "Таймырбыт"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 t="s">
        <v>40</v>
      </c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7"/>
      <c r="CD33" s="20">
        <v>0.1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0.1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34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3"/>
    </row>
    <row r="34" spans="1:162" s="15" customFormat="1" ht="37.5" customHeight="1">
      <c r="A34" s="21" t="s">
        <v>42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4" t="s">
        <v>53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 t="str">
        <f t="shared" si="0"/>
        <v>АО "НТЭК" 
Котельная аэропорта Алыкель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 t="s">
        <v>38</v>
      </c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7"/>
      <c r="CD34" s="20">
        <v>0.277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 t="shared" si="1"/>
        <v>0.277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v>0.419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  <row r="35" spans="1:162" ht="15">
      <c r="A35" s="21" t="s">
        <v>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0">
        <f>SUM(CD14:DB34)</f>
        <v>282.533</v>
      </c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>
        <f>SUM(DC14:ED34)</f>
        <v>282.533</v>
      </c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>
        <f>SUM(EE14:FF34)</f>
        <v>431.56299999999993</v>
      </c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</row>
  </sheetData>
  <sheetProtection/>
  <mergeCells count="162"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1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EE22:FF25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5:U25"/>
    <mergeCell ref="V25:AP25"/>
    <mergeCell ref="AQ25:BK25"/>
    <mergeCell ref="BL25:CC25"/>
    <mergeCell ref="CD25:DB25"/>
    <mergeCell ref="DC25:ED25"/>
    <mergeCell ref="A26:U26"/>
    <mergeCell ref="V26:AP26"/>
    <mergeCell ref="AQ26:BK26"/>
    <mergeCell ref="BL26:CC26"/>
    <mergeCell ref="CD26:DB26"/>
    <mergeCell ref="DC26:ED26"/>
    <mergeCell ref="EE26:FF29"/>
    <mergeCell ref="A27:U27"/>
    <mergeCell ref="V27:AP27"/>
    <mergeCell ref="AQ27:BK27"/>
    <mergeCell ref="BL27:CC27"/>
    <mergeCell ref="CD27:DB27"/>
    <mergeCell ref="DC27:ED27"/>
    <mergeCell ref="A28:U28"/>
    <mergeCell ref="V28:AP28"/>
    <mergeCell ref="AQ28:BK28"/>
    <mergeCell ref="BL28:CC28"/>
    <mergeCell ref="CD28:DB28"/>
    <mergeCell ref="DC28:ED28"/>
    <mergeCell ref="A29:U29"/>
    <mergeCell ref="V29:AP29"/>
    <mergeCell ref="AQ29:BK29"/>
    <mergeCell ref="BL29:CC29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EE30:FF33"/>
    <mergeCell ref="A31:U31"/>
    <mergeCell ref="V31:AP31"/>
    <mergeCell ref="AQ31:BK31"/>
    <mergeCell ref="BL31:CC31"/>
    <mergeCell ref="CD31:DB31"/>
    <mergeCell ref="DC31:ED31"/>
    <mergeCell ref="A32:U32"/>
    <mergeCell ref="V32:AP32"/>
    <mergeCell ref="AQ32:BK32"/>
    <mergeCell ref="A33:U33"/>
    <mergeCell ref="V33:AP33"/>
    <mergeCell ref="AQ33:BK33"/>
    <mergeCell ref="BL33:CC33"/>
    <mergeCell ref="CD33:DB33"/>
    <mergeCell ref="DC33:ED33"/>
    <mergeCell ref="AQ34:BK34"/>
    <mergeCell ref="BL34:CC34"/>
    <mergeCell ref="CD34:DB34"/>
    <mergeCell ref="DC34:ED34"/>
    <mergeCell ref="BL32:CC32"/>
    <mergeCell ref="CD32:DB32"/>
    <mergeCell ref="DC32:ED32"/>
    <mergeCell ref="EE34:FF34"/>
    <mergeCell ref="A35:U35"/>
    <mergeCell ref="V35:AP35"/>
    <mergeCell ref="AQ35:BK35"/>
    <mergeCell ref="BL35:CC35"/>
    <mergeCell ref="CD35:DB35"/>
    <mergeCell ref="DC35:ED35"/>
    <mergeCell ref="EE35:FF35"/>
    <mergeCell ref="A34:U34"/>
    <mergeCell ref="V34:AP34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="80" zoomScaleSheetLayoutView="80" zoomScalePageLayoutView="0" workbookViewId="0" topLeftCell="A1">
      <selection activeCell="EE15" sqref="EE15:FF21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2" width="0.875" style="1" customWidth="1"/>
    <col min="63" max="63" width="3.875" style="1" customWidth="1"/>
    <col min="64" max="80" width="0.875" style="1" customWidth="1"/>
    <col min="81" max="81" width="9.87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</row>
    <row r="5" spans="87:146" s="8" customFormat="1" ht="15.75">
      <c r="CI5" s="11" t="s">
        <v>11</v>
      </c>
      <c r="CJ5" s="58" t="s">
        <v>12</v>
      </c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54" t="s">
        <v>0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</row>
    <row r="7" spans="70:103" s="8" customFormat="1" ht="15" customHeight="1">
      <c r="BR7" s="11" t="s">
        <v>22</v>
      </c>
      <c r="BS7" s="59" t="s">
        <v>25</v>
      </c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60">
        <v>20</v>
      </c>
      <c r="CL7" s="60"/>
      <c r="CM7" s="60"/>
      <c r="CN7" s="60"/>
      <c r="CO7" s="61" t="s">
        <v>59</v>
      </c>
      <c r="CP7" s="61"/>
      <c r="CQ7" s="61"/>
      <c r="CR7" s="61"/>
      <c r="CS7" s="12" t="s">
        <v>3</v>
      </c>
      <c r="CW7" s="12"/>
      <c r="CX7" s="12"/>
      <c r="CY7" s="12"/>
    </row>
    <row r="8" spans="71:88" s="14" customFormat="1" ht="11.25">
      <c r="BS8" s="54" t="s">
        <v>2</v>
      </c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18" ht="15">
      <c r="A9" s="55" t="s">
        <v>23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2" s="16" customFormat="1" ht="37.5" customHeight="1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8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9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 t="s">
        <v>10</v>
      </c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60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 t="s">
        <v>61</v>
      </c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 t="s">
        <v>62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</row>
    <row r="13" spans="1:162" s="5" customFormat="1" ht="12">
      <c r="A13" s="53">
        <v>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>
        <v>2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>
        <v>3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>
        <v>4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>
        <v>5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>
        <v>6</v>
      </c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>
        <v>7</v>
      </c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</row>
    <row r="14" spans="1:162" s="5" customFormat="1" ht="37.5" customHeight="1">
      <c r="A14" s="43" t="s">
        <v>14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24" t="s">
        <v>43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4" t="str">
        <f>V14</f>
        <v>АО "НТЭК"
ТЭЦ - 1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5" t="s">
        <v>63</v>
      </c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7"/>
      <c r="CD14" s="20">
        <v>92.996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92.996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117.556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5" customFormat="1" ht="37.5" customHeight="1">
      <c r="A15" s="43" t="s">
        <v>14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24" t="s">
        <v>15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 t="str">
        <f aca="true" t="shared" si="0" ref="AQ15:AQ34">V15</f>
        <v>ЗФ ПАО "ГМК "НН" Медный завод, Металлургический цех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 t="s">
        <v>36</v>
      </c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7"/>
      <c r="CD15" s="20">
        <v>17.498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>CD15</f>
        <v>17.498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8">
        <v>43.514</v>
      </c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7"/>
    </row>
    <row r="16" spans="1:162" s="5" customFormat="1" ht="37.5" customHeight="1">
      <c r="A16" s="43" t="s">
        <v>14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24" t="s">
        <v>44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 t="str">
        <f t="shared" si="0"/>
        <v>ООО "НОК" 
ЦОК ПЦ, ЦПиПЦиИ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5" t="s">
        <v>37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7"/>
      <c r="CD16" s="20">
        <v>8.749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aca="true" t="shared" si="1" ref="DC16:DC34">CD16</f>
        <v>8.749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31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9"/>
    </row>
    <row r="17" spans="1:162" s="5" customFormat="1" ht="37.5" customHeight="1">
      <c r="A17" s="43" t="s">
        <v>14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6" t="s">
        <v>55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4" t="str">
        <f t="shared" si="0"/>
        <v>ООО "Норильскникельремонт",
Механический завод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5" t="s">
        <v>38</v>
      </c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7"/>
      <c r="CD17" s="49">
        <v>0.17</v>
      </c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1"/>
      <c r="DC17" s="20">
        <f t="shared" si="1"/>
        <v>0.17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31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9"/>
    </row>
    <row r="18" spans="1:162" s="5" customFormat="1" ht="37.5" customHeight="1">
      <c r="A18" s="43" t="s">
        <v>14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24" t="s">
        <v>56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 t="str">
        <f>V18</f>
        <v>МУП МО г. Норильска
"СС ПО ВПД"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 t="s">
        <v>39</v>
      </c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7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 t="shared" si="1"/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31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9"/>
    </row>
    <row r="19" spans="1:162" s="5" customFormat="1" ht="37.5" customHeight="1">
      <c r="A19" s="43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6" t="s">
        <v>57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46" t="str">
        <f>V19</f>
        <v>ООО "Норильскникельремонт",
ПО "Норильсктрансремонт"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25" t="s">
        <v>39</v>
      </c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7"/>
      <c r="CD19" s="49">
        <v>0.001</v>
      </c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1"/>
      <c r="DC19" s="20">
        <f t="shared" si="1"/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31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9"/>
    </row>
    <row r="20" spans="1:162" s="5" customFormat="1" ht="37.5" customHeight="1">
      <c r="A20" s="43" t="s">
        <v>14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24" t="s">
        <v>16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 t="str">
        <f t="shared" si="0"/>
        <v>ООО "Илан-Норильск"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 t="s">
        <v>38</v>
      </c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7"/>
      <c r="CD20" s="20">
        <v>0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31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9"/>
    </row>
    <row r="21" spans="1:162" s="5" customFormat="1" ht="37.5" customHeight="1">
      <c r="A21" s="43" t="s">
        <v>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24" t="s">
        <v>64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 t="str">
        <f>V21</f>
        <v>ООО "ДТК Ямал"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 t="s">
        <v>38</v>
      </c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7"/>
      <c r="CD21" s="20">
        <v>0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0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40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2"/>
    </row>
    <row r="22" spans="1:162" s="5" customFormat="1" ht="37.5" customHeight="1">
      <c r="A22" s="43" t="s">
        <v>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24" t="s">
        <v>45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 t="str">
        <f t="shared" si="0"/>
        <v>АО "НТЭК" 
ТЭЦ - 2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5" t="s">
        <v>63</v>
      </c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7"/>
      <c r="CD22" s="20">
        <v>75.758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75.758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8">
        <v>34.923</v>
      </c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7"/>
    </row>
    <row r="23" spans="1:162" s="5" customFormat="1" ht="37.5" customHeight="1">
      <c r="A23" s="43" t="s">
        <v>17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24" t="s">
        <v>46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 t="str">
        <f t="shared" si="0"/>
        <v>ЗФ ПАО "ГМК "НН" Рудник Октябрьский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5" t="s">
        <v>41</v>
      </c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7"/>
      <c r="CD23" s="20">
        <v>0.001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0.001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31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9"/>
    </row>
    <row r="24" spans="1:162" s="5" customFormat="1" ht="37.5" customHeight="1">
      <c r="A24" s="43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24" t="s">
        <v>54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 t="str">
        <f t="shared" si="0"/>
        <v>ЗФ ПАО "ГМК "НН"
Котельная шахты Скалистая"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 t="s">
        <v>37</v>
      </c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7"/>
      <c r="CD24" s="20">
        <v>3.638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 t="shared" si="1"/>
        <v>3.638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31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9"/>
    </row>
    <row r="25" spans="1:162" s="5" customFormat="1" ht="37.5" customHeight="1">
      <c r="A25" s="43" t="s">
        <v>17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24" t="s">
        <v>47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 t="str">
        <f>V25</f>
        <v>АО "НТЭК" 
Котельная шахты Скалистая"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 t="s">
        <v>38</v>
      </c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7"/>
      <c r="CD25" s="20">
        <v>1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1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40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2"/>
    </row>
    <row r="26" spans="1:162" s="5" customFormat="1" ht="37.5" customHeight="1">
      <c r="A26" s="43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24" t="s">
        <v>48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 t="str">
        <f t="shared" si="0"/>
        <v>АО "НТЭК" 
ТЭЦ - 3, котельная № 1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 t="s">
        <v>63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7"/>
      <c r="CD26" s="20">
        <v>52.229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52.229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8">
        <v>272.246</v>
      </c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7"/>
    </row>
    <row r="27" spans="1:162" s="5" customFormat="1" ht="37.5" customHeight="1">
      <c r="A27" s="21" t="s">
        <v>18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4" t="s">
        <v>49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 t="str">
        <f t="shared" si="0"/>
        <v>ООО "НОК" 
ЦМВИЭиПМ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5" t="s">
        <v>38</v>
      </c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7"/>
      <c r="CD27" s="20">
        <v>0.102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 t="shared" si="1"/>
        <v>0.102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31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9"/>
    </row>
    <row r="28" spans="1:162" s="5" customFormat="1" ht="37.5" customHeight="1">
      <c r="A28" s="21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4" t="s">
        <v>58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 t="str">
        <f>V28</f>
        <v>ЗФ ПАО "ГМК "НН" 
Надеждинский металлургический завод</v>
      </c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 t="s">
        <v>36</v>
      </c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7"/>
      <c r="CD28" s="20">
        <v>21.37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21.37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31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9"/>
    </row>
    <row r="29" spans="1:162" s="5" customFormat="1" ht="37.5" customHeight="1">
      <c r="A29" s="21" t="s">
        <v>18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4" t="s">
        <v>50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 t="str">
        <f t="shared" si="0"/>
        <v>ООО "НОК" 
ЦОТППиП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5" t="s">
        <v>40</v>
      </c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7"/>
      <c r="CD29" s="20">
        <v>0.013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0.013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40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2"/>
    </row>
    <row r="30" spans="1:162" s="5" customFormat="1" ht="37.5" customHeight="1">
      <c r="A30" s="21" t="s">
        <v>19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4" t="s">
        <v>51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 t="str">
        <f t="shared" si="0"/>
        <v>АО "НТЭК" 
Котельная
 № 7, котельная "Дукла"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5" t="s">
        <v>37</v>
      </c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7"/>
      <c r="CD30" s="20">
        <v>6.32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 t="shared" si="1"/>
        <v>6.32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8">
        <v>14.231</v>
      </c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30"/>
    </row>
    <row r="31" spans="1:162" s="5" customFormat="1" ht="37.5" customHeight="1">
      <c r="A31" s="21" t="s">
        <v>19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4" t="s">
        <v>52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 t="str">
        <f>V31</f>
        <v>АО "НТЭК" 
БМК ЗАО "ТТК"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 t="s">
        <v>40</v>
      </c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7"/>
      <c r="CD31" s="20">
        <v>0.111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 t="shared" si="1"/>
        <v>0.111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31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3"/>
    </row>
    <row r="32" spans="1:162" s="5" customFormat="1" ht="37.5" customHeight="1">
      <c r="A32" s="21" t="s">
        <v>19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4" t="s">
        <v>21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 t="str">
        <f>V32</f>
        <v>АО "Таймыргеофизика"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 t="s">
        <v>40</v>
      </c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7"/>
      <c r="CD32" s="20">
        <v>0.08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0.08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31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3"/>
    </row>
    <row r="33" spans="1:162" s="5" customFormat="1" ht="37.5" customHeight="1">
      <c r="A33" s="21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4" t="s">
        <v>20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 t="str">
        <f t="shared" si="0"/>
        <v>АО "Таймырбыт"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 t="s">
        <v>40</v>
      </c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7"/>
      <c r="CD33" s="20">
        <v>0.09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0.09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34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3"/>
    </row>
    <row r="34" spans="1:162" s="15" customFormat="1" ht="37.5" customHeight="1">
      <c r="A34" s="21" t="s">
        <v>42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4" t="s">
        <v>53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 t="str">
        <f t="shared" si="0"/>
        <v>АО "НТЭК" 
Котельная аэропорта Алыкель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 t="s">
        <v>38</v>
      </c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7"/>
      <c r="CD34" s="20">
        <v>0.304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 t="shared" si="1"/>
        <v>0.304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v>0.44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  <row r="35" spans="1:162" ht="15">
      <c r="A35" s="21" t="s">
        <v>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0">
        <f>SUM(CD14:DB34)</f>
        <v>280.43399999999986</v>
      </c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>
        <f>SUM(DC14:ED34)</f>
        <v>280.43399999999986</v>
      </c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>
        <f>SUM(EE14:FF34)</f>
        <v>482.90999999999997</v>
      </c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</row>
  </sheetData>
  <sheetProtection/>
  <mergeCells count="162"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1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EE22:FF25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5:U25"/>
    <mergeCell ref="V25:AP25"/>
    <mergeCell ref="AQ25:BK25"/>
    <mergeCell ref="BL25:CC25"/>
    <mergeCell ref="CD25:DB25"/>
    <mergeCell ref="DC25:ED25"/>
    <mergeCell ref="A26:U26"/>
    <mergeCell ref="V26:AP26"/>
    <mergeCell ref="AQ26:BK26"/>
    <mergeCell ref="BL26:CC26"/>
    <mergeCell ref="CD26:DB26"/>
    <mergeCell ref="DC26:ED26"/>
    <mergeCell ref="EE26:FF29"/>
    <mergeCell ref="A27:U27"/>
    <mergeCell ref="V27:AP27"/>
    <mergeCell ref="AQ27:BK27"/>
    <mergeCell ref="BL27:CC27"/>
    <mergeCell ref="CD27:DB27"/>
    <mergeCell ref="DC27:ED27"/>
    <mergeCell ref="A28:U28"/>
    <mergeCell ref="V28:AP28"/>
    <mergeCell ref="AQ28:BK28"/>
    <mergeCell ref="BL28:CC28"/>
    <mergeCell ref="CD28:DB28"/>
    <mergeCell ref="DC28:ED28"/>
    <mergeCell ref="A29:U29"/>
    <mergeCell ref="V29:AP29"/>
    <mergeCell ref="AQ29:BK29"/>
    <mergeCell ref="BL29:CC29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EE30:FF33"/>
    <mergeCell ref="A31:U31"/>
    <mergeCell ref="V31:AP31"/>
    <mergeCell ref="AQ31:BK31"/>
    <mergeCell ref="BL31:CC31"/>
    <mergeCell ref="CD31:DB31"/>
    <mergeCell ref="DC31:ED31"/>
    <mergeCell ref="A32:U32"/>
    <mergeCell ref="V32:AP32"/>
    <mergeCell ref="AQ32:BK32"/>
    <mergeCell ref="A33:U33"/>
    <mergeCell ref="V33:AP33"/>
    <mergeCell ref="AQ33:BK33"/>
    <mergeCell ref="BL33:CC33"/>
    <mergeCell ref="CD33:DB33"/>
    <mergeCell ref="DC33:ED33"/>
    <mergeCell ref="AQ34:BK34"/>
    <mergeCell ref="BL34:CC34"/>
    <mergeCell ref="CD34:DB34"/>
    <mergeCell ref="DC34:ED34"/>
    <mergeCell ref="BL32:CC32"/>
    <mergeCell ref="CD32:DB32"/>
    <mergeCell ref="DC32:ED32"/>
    <mergeCell ref="EE34:FF34"/>
    <mergeCell ref="A35:U35"/>
    <mergeCell ref="V35:AP35"/>
    <mergeCell ref="AQ35:BK35"/>
    <mergeCell ref="BL35:CC35"/>
    <mergeCell ref="CD35:DB35"/>
    <mergeCell ref="DC35:ED35"/>
    <mergeCell ref="EE35:FF35"/>
    <mergeCell ref="A34:U34"/>
    <mergeCell ref="V34:AP34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="80" zoomScaleSheetLayoutView="80" zoomScalePageLayoutView="0" workbookViewId="0" topLeftCell="A1">
      <selection activeCell="EE15" sqref="EE15:FF21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2" width="0.875" style="1" customWidth="1"/>
    <col min="63" max="63" width="3.875" style="1" customWidth="1"/>
    <col min="64" max="80" width="0.875" style="1" customWidth="1"/>
    <col min="81" max="81" width="9.87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</row>
    <row r="5" spans="87:146" s="8" customFormat="1" ht="15.75">
      <c r="CI5" s="11" t="s">
        <v>11</v>
      </c>
      <c r="CJ5" s="58" t="s">
        <v>12</v>
      </c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54" t="s">
        <v>0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</row>
    <row r="7" spans="70:103" s="8" customFormat="1" ht="15" customHeight="1">
      <c r="BR7" s="11" t="s">
        <v>22</v>
      </c>
      <c r="BS7" s="59" t="s">
        <v>26</v>
      </c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60">
        <v>20</v>
      </c>
      <c r="CL7" s="60"/>
      <c r="CM7" s="60"/>
      <c r="CN7" s="60"/>
      <c r="CO7" s="61" t="s">
        <v>59</v>
      </c>
      <c r="CP7" s="61"/>
      <c r="CQ7" s="61"/>
      <c r="CR7" s="61"/>
      <c r="CS7" s="12" t="s">
        <v>3</v>
      </c>
      <c r="CW7" s="12"/>
      <c r="CX7" s="12"/>
      <c r="CY7" s="12"/>
    </row>
    <row r="8" spans="71:88" s="14" customFormat="1" ht="11.25">
      <c r="BS8" s="54" t="s">
        <v>2</v>
      </c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18" ht="15">
      <c r="A9" s="55" t="s">
        <v>23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2" s="16" customFormat="1" ht="37.5" customHeight="1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8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9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 t="s">
        <v>10</v>
      </c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60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 t="s">
        <v>61</v>
      </c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 t="s">
        <v>62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</row>
    <row r="13" spans="1:162" s="5" customFormat="1" ht="12">
      <c r="A13" s="53">
        <v>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>
        <v>2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>
        <v>3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>
        <v>4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>
        <v>5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>
        <v>6</v>
      </c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>
        <v>7</v>
      </c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</row>
    <row r="14" spans="1:162" s="5" customFormat="1" ht="37.5" customHeight="1">
      <c r="A14" s="43" t="s">
        <v>14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24" t="s">
        <v>43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4" t="str">
        <f>V14</f>
        <v>АО "НТЭК"
ТЭЦ - 1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5" t="s">
        <v>63</v>
      </c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7"/>
      <c r="CD14" s="20">
        <v>94.279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94.279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109.481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5" customFormat="1" ht="37.5" customHeight="1">
      <c r="A15" s="43" t="s">
        <v>14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24" t="s">
        <v>15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 t="str">
        <f aca="true" t="shared" si="0" ref="AQ15:AQ34">V15</f>
        <v>ЗФ ПАО "ГМК "НН" Медный завод, Металлургический цех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 t="s">
        <v>36</v>
      </c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7"/>
      <c r="CD15" s="20">
        <v>15.788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>CD15</f>
        <v>15.788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8">
        <v>44.853</v>
      </c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7"/>
    </row>
    <row r="16" spans="1:162" s="5" customFormat="1" ht="37.5" customHeight="1">
      <c r="A16" s="43" t="s">
        <v>14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24" t="s">
        <v>44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 t="str">
        <f t="shared" si="0"/>
        <v>ООО "НОК" 
ЦОК ПЦ, ЦПиПЦиИ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5" t="s">
        <v>37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7"/>
      <c r="CD16" s="20">
        <v>6.854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aca="true" t="shared" si="1" ref="DC16:DC34">CD16</f>
        <v>6.854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31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9"/>
    </row>
    <row r="17" spans="1:162" s="5" customFormat="1" ht="37.5" customHeight="1">
      <c r="A17" s="43" t="s">
        <v>14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6" t="s">
        <v>55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4" t="str">
        <f t="shared" si="0"/>
        <v>ООО "Норильскникельремонт",
Механический завод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5" t="s">
        <v>38</v>
      </c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7"/>
      <c r="CD17" s="49">
        <v>0.18</v>
      </c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1"/>
      <c r="DC17" s="20">
        <f t="shared" si="1"/>
        <v>0.18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31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9"/>
    </row>
    <row r="18" spans="1:162" s="5" customFormat="1" ht="37.5" customHeight="1">
      <c r="A18" s="43" t="s">
        <v>14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24" t="s">
        <v>56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 t="str">
        <f>V18</f>
        <v>МУП МО г. Норильска
"СС ПО ВПД"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 t="s">
        <v>39</v>
      </c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7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 t="shared" si="1"/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31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9"/>
    </row>
    <row r="19" spans="1:162" s="5" customFormat="1" ht="37.5" customHeight="1">
      <c r="A19" s="43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6" t="s">
        <v>57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46" t="str">
        <f>V19</f>
        <v>ООО "Норильскникельремонт",
ПО "Норильсктрансремонт"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25" t="s">
        <v>39</v>
      </c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7"/>
      <c r="CD19" s="49">
        <v>0.001</v>
      </c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1"/>
      <c r="DC19" s="20">
        <f t="shared" si="1"/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31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9"/>
    </row>
    <row r="20" spans="1:162" s="5" customFormat="1" ht="37.5" customHeight="1">
      <c r="A20" s="43" t="s">
        <v>14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24" t="s">
        <v>16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 t="str">
        <f t="shared" si="0"/>
        <v>ООО "Илан-Норильск"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 t="s">
        <v>38</v>
      </c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7"/>
      <c r="CD20" s="20">
        <v>0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31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9"/>
    </row>
    <row r="21" spans="1:162" s="5" customFormat="1" ht="37.5" customHeight="1">
      <c r="A21" s="43" t="s">
        <v>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24" t="s">
        <v>64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 t="str">
        <f>V21</f>
        <v>ООО "ДТК Ямал"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 t="s">
        <v>38</v>
      </c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7"/>
      <c r="CD21" s="20">
        <v>0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0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40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2"/>
    </row>
    <row r="22" spans="1:162" s="5" customFormat="1" ht="37.5" customHeight="1">
      <c r="A22" s="43" t="s">
        <v>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24" t="s">
        <v>45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 t="str">
        <f t="shared" si="0"/>
        <v>АО "НТЭК" 
ТЭЦ - 2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5" t="s">
        <v>63</v>
      </c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7"/>
      <c r="CD22" s="20">
        <v>67.441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67.441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8">
        <v>41.617</v>
      </c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7"/>
    </row>
    <row r="23" spans="1:162" s="5" customFormat="1" ht="37.5" customHeight="1">
      <c r="A23" s="43" t="s">
        <v>17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24" t="s">
        <v>46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 t="str">
        <f t="shared" si="0"/>
        <v>ЗФ ПАО "ГМК "НН" Рудник Октябрьский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5" t="s">
        <v>41</v>
      </c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7"/>
      <c r="CD23" s="20">
        <v>0.001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0.001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31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9"/>
    </row>
    <row r="24" spans="1:162" s="5" customFormat="1" ht="37.5" customHeight="1">
      <c r="A24" s="43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24" t="s">
        <v>54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 t="str">
        <f t="shared" si="0"/>
        <v>ЗФ ПАО "ГМК "НН"
Котельная шахты Скалистая"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 t="s">
        <v>37</v>
      </c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7"/>
      <c r="CD24" s="20">
        <v>1.76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 t="shared" si="1"/>
        <v>1.76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31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9"/>
    </row>
    <row r="25" spans="1:162" s="5" customFormat="1" ht="37.5" customHeight="1">
      <c r="A25" s="43" t="s">
        <v>17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24" t="s">
        <v>47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 t="str">
        <f>V25</f>
        <v>АО "НТЭК" 
Котельная шахты Скалистая"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 t="s">
        <v>38</v>
      </c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7"/>
      <c r="CD25" s="20">
        <v>0.781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0.781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40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2"/>
    </row>
    <row r="26" spans="1:162" s="5" customFormat="1" ht="37.5" customHeight="1">
      <c r="A26" s="43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24" t="s">
        <v>48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 t="str">
        <f t="shared" si="0"/>
        <v>АО "НТЭК" 
ТЭЦ - 3, котельная № 1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 t="s">
        <v>63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7"/>
      <c r="CD26" s="20">
        <v>52.086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52.086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8">
        <v>261.851</v>
      </c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7"/>
    </row>
    <row r="27" spans="1:162" s="5" customFormat="1" ht="37.5" customHeight="1">
      <c r="A27" s="21" t="s">
        <v>18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4" t="s">
        <v>49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 t="str">
        <f t="shared" si="0"/>
        <v>ООО "НОК" 
ЦМВИЭиПМ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5" t="s">
        <v>38</v>
      </c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7"/>
      <c r="CD27" s="20">
        <v>0.108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 t="shared" si="1"/>
        <v>0.108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31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9"/>
    </row>
    <row r="28" spans="1:162" s="5" customFormat="1" ht="37.5" customHeight="1">
      <c r="A28" s="21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4" t="s">
        <v>58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 t="str">
        <f>V28</f>
        <v>ЗФ ПАО "ГМК "НН" 
Надеждинский металлургический завод</v>
      </c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 t="s">
        <v>36</v>
      </c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7"/>
      <c r="CD28" s="20">
        <v>20.736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20.736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31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9"/>
    </row>
    <row r="29" spans="1:162" s="5" customFormat="1" ht="37.5" customHeight="1">
      <c r="A29" s="21" t="s">
        <v>18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4" t="s">
        <v>50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 t="str">
        <f t="shared" si="0"/>
        <v>ООО "НОК" 
ЦОТППиП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5" t="s">
        <v>40</v>
      </c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7"/>
      <c r="CD29" s="20">
        <v>0.019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0.019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40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2"/>
    </row>
    <row r="30" spans="1:162" s="5" customFormat="1" ht="37.5" customHeight="1">
      <c r="A30" s="21" t="s">
        <v>19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4" t="s">
        <v>51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 t="str">
        <f t="shared" si="0"/>
        <v>АО "НТЭК" 
Котельная
 № 7, котельная "Дукла"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5" t="s">
        <v>37</v>
      </c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7"/>
      <c r="CD30" s="20">
        <v>5.899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 t="shared" si="1"/>
        <v>5.899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8">
        <v>14.005</v>
      </c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30"/>
    </row>
    <row r="31" spans="1:162" s="5" customFormat="1" ht="37.5" customHeight="1">
      <c r="A31" s="21" t="s">
        <v>19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4" t="s">
        <v>52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 t="str">
        <f>V31</f>
        <v>АО "НТЭК" 
БМК ЗАО "ТТК"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 t="s">
        <v>40</v>
      </c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7"/>
      <c r="CD31" s="20">
        <v>0.111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 t="shared" si="1"/>
        <v>0.111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31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3"/>
    </row>
    <row r="32" spans="1:162" s="5" customFormat="1" ht="37.5" customHeight="1">
      <c r="A32" s="21" t="s">
        <v>19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4" t="s">
        <v>21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 t="str">
        <f>V32</f>
        <v>АО "Таймыргеофизика"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 t="s">
        <v>40</v>
      </c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7"/>
      <c r="CD32" s="20">
        <v>0.06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0.06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31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3"/>
    </row>
    <row r="33" spans="1:162" s="5" customFormat="1" ht="37.5" customHeight="1">
      <c r="A33" s="21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4" t="s">
        <v>20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 t="str">
        <f t="shared" si="0"/>
        <v>АО "Таймырбыт"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 t="s">
        <v>40</v>
      </c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7"/>
      <c r="CD33" s="20">
        <v>0.085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0.085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34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3"/>
    </row>
    <row r="34" spans="1:162" s="15" customFormat="1" ht="37.5" customHeight="1">
      <c r="A34" s="21" t="s">
        <v>42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4" t="s">
        <v>53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 t="str">
        <f t="shared" si="0"/>
        <v>АО "НТЭК" 
Котельная аэропорта Алыкель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 t="s">
        <v>38</v>
      </c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7"/>
      <c r="CD34" s="20">
        <v>0.284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 t="shared" si="1"/>
        <v>0.284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v>0.436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  <row r="35" spans="1:162" ht="15">
      <c r="A35" s="21" t="s">
        <v>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0">
        <f>SUM(CD14:DB34)</f>
        <v>266.477</v>
      </c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>
        <f>SUM(DC14:ED34)</f>
        <v>266.477</v>
      </c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>
        <f>SUM(EE14:FF34)</f>
        <v>472.243</v>
      </c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</row>
  </sheetData>
  <sheetProtection/>
  <mergeCells count="162"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1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EE22:FF25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5:U25"/>
    <mergeCell ref="V25:AP25"/>
    <mergeCell ref="AQ25:BK25"/>
    <mergeCell ref="BL25:CC25"/>
    <mergeCell ref="CD25:DB25"/>
    <mergeCell ref="DC25:ED25"/>
    <mergeCell ref="A26:U26"/>
    <mergeCell ref="V26:AP26"/>
    <mergeCell ref="AQ26:BK26"/>
    <mergeCell ref="BL26:CC26"/>
    <mergeCell ref="CD26:DB26"/>
    <mergeCell ref="DC26:ED26"/>
    <mergeCell ref="EE26:FF29"/>
    <mergeCell ref="A27:U27"/>
    <mergeCell ref="V27:AP27"/>
    <mergeCell ref="AQ27:BK27"/>
    <mergeCell ref="BL27:CC27"/>
    <mergeCell ref="CD27:DB27"/>
    <mergeCell ref="DC27:ED27"/>
    <mergeCell ref="A28:U28"/>
    <mergeCell ref="V28:AP28"/>
    <mergeCell ref="AQ28:BK28"/>
    <mergeCell ref="BL28:CC28"/>
    <mergeCell ref="CD28:DB28"/>
    <mergeCell ref="DC28:ED28"/>
    <mergeCell ref="A29:U29"/>
    <mergeCell ref="V29:AP29"/>
    <mergeCell ref="AQ29:BK29"/>
    <mergeCell ref="BL29:CC29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EE30:FF33"/>
    <mergeCell ref="A31:U31"/>
    <mergeCell ref="V31:AP31"/>
    <mergeCell ref="AQ31:BK31"/>
    <mergeCell ref="BL31:CC31"/>
    <mergeCell ref="CD31:DB31"/>
    <mergeCell ref="DC31:ED31"/>
    <mergeCell ref="A32:U32"/>
    <mergeCell ref="V32:AP32"/>
    <mergeCell ref="AQ32:BK32"/>
    <mergeCell ref="A33:U33"/>
    <mergeCell ref="V33:AP33"/>
    <mergeCell ref="AQ33:BK33"/>
    <mergeCell ref="BL33:CC33"/>
    <mergeCell ref="CD33:DB33"/>
    <mergeCell ref="DC33:ED33"/>
    <mergeCell ref="AQ34:BK34"/>
    <mergeCell ref="BL34:CC34"/>
    <mergeCell ref="CD34:DB34"/>
    <mergeCell ref="DC34:ED34"/>
    <mergeCell ref="BL32:CC32"/>
    <mergeCell ref="CD32:DB32"/>
    <mergeCell ref="DC32:ED32"/>
    <mergeCell ref="EE34:FF34"/>
    <mergeCell ref="A35:U35"/>
    <mergeCell ref="V35:AP35"/>
    <mergeCell ref="AQ35:BK35"/>
    <mergeCell ref="BL35:CC35"/>
    <mergeCell ref="CD35:DB35"/>
    <mergeCell ref="DC35:ED35"/>
    <mergeCell ref="EE35:FF35"/>
    <mergeCell ref="A34:U34"/>
    <mergeCell ref="V34:AP34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="80" zoomScaleSheetLayoutView="80" zoomScalePageLayoutView="0" workbookViewId="0" topLeftCell="A1">
      <selection activeCell="EE15" sqref="EE15:FF21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2" width="0.875" style="1" customWidth="1"/>
    <col min="63" max="63" width="3.875" style="1" customWidth="1"/>
    <col min="64" max="80" width="0.875" style="1" customWidth="1"/>
    <col min="81" max="81" width="9.87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</row>
    <row r="5" spans="87:146" s="8" customFormat="1" ht="15.75">
      <c r="CI5" s="11" t="s">
        <v>11</v>
      </c>
      <c r="CJ5" s="58" t="s">
        <v>12</v>
      </c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54" t="s">
        <v>0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</row>
    <row r="7" spans="70:103" s="8" customFormat="1" ht="15" customHeight="1">
      <c r="BR7" s="11" t="s">
        <v>22</v>
      </c>
      <c r="BS7" s="59" t="s">
        <v>27</v>
      </c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60">
        <v>20</v>
      </c>
      <c r="CL7" s="60"/>
      <c r="CM7" s="60"/>
      <c r="CN7" s="60"/>
      <c r="CO7" s="61" t="s">
        <v>59</v>
      </c>
      <c r="CP7" s="61"/>
      <c r="CQ7" s="61"/>
      <c r="CR7" s="61"/>
      <c r="CS7" s="12" t="s">
        <v>3</v>
      </c>
      <c r="CW7" s="12"/>
      <c r="CX7" s="12"/>
      <c r="CY7" s="12"/>
    </row>
    <row r="8" spans="71:88" s="14" customFormat="1" ht="11.25">
      <c r="BS8" s="54" t="s">
        <v>2</v>
      </c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18" ht="15">
      <c r="A9" s="55" t="s">
        <v>23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2" s="16" customFormat="1" ht="37.5" customHeight="1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8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9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 t="s">
        <v>10</v>
      </c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60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 t="s">
        <v>61</v>
      </c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 t="s">
        <v>62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</row>
    <row r="13" spans="1:162" s="5" customFormat="1" ht="12">
      <c r="A13" s="53">
        <v>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>
        <v>2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>
        <v>3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>
        <v>4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>
        <v>5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>
        <v>6</v>
      </c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>
        <v>7</v>
      </c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</row>
    <row r="14" spans="1:162" s="5" customFormat="1" ht="37.5" customHeight="1">
      <c r="A14" s="43" t="s">
        <v>14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24" t="s">
        <v>43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4" t="str">
        <f>V14</f>
        <v>АО "НТЭК"
ТЭЦ - 1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5" t="s">
        <v>63</v>
      </c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7"/>
      <c r="CD14" s="20">
        <v>74.192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74.192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136.36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5" customFormat="1" ht="37.5" customHeight="1">
      <c r="A15" s="43" t="s">
        <v>14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24" t="s">
        <v>15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 t="str">
        <f aca="true" t="shared" si="0" ref="AQ15:AQ34">V15</f>
        <v>ЗФ ПАО "ГМК "НН" Медный завод, Металлургический цех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 t="s">
        <v>36</v>
      </c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7"/>
      <c r="CD15" s="20">
        <v>13.086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 aca="true" t="shared" si="1" ref="DC15:DC34">CD15</f>
        <v>13.086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8">
        <v>47.967</v>
      </c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7"/>
    </row>
    <row r="16" spans="1:162" s="5" customFormat="1" ht="37.5" customHeight="1">
      <c r="A16" s="43" t="s">
        <v>14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24" t="s">
        <v>44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 t="str">
        <f t="shared" si="0"/>
        <v>ООО "НОК" 
ЦОК ПЦ, ЦПиПЦиИ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5" t="s">
        <v>37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7"/>
      <c r="CD16" s="20">
        <v>8.668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t="shared" si="1"/>
        <v>8.668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31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9"/>
    </row>
    <row r="17" spans="1:162" s="5" customFormat="1" ht="37.5" customHeight="1">
      <c r="A17" s="43" t="s">
        <v>14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6" t="s">
        <v>55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4" t="str">
        <f t="shared" si="0"/>
        <v>ООО "Норильскникельремонт",
Механический завод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5" t="s">
        <v>38</v>
      </c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7"/>
      <c r="CD17" s="49">
        <v>0.18</v>
      </c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1"/>
      <c r="DC17" s="20">
        <f t="shared" si="1"/>
        <v>0.18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31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9"/>
    </row>
    <row r="18" spans="1:162" s="5" customFormat="1" ht="37.5" customHeight="1">
      <c r="A18" s="43" t="s">
        <v>14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24" t="s">
        <v>56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 t="str">
        <f>V18</f>
        <v>МУП МО г. Норильска
"СС ПО ВПД"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 t="s">
        <v>39</v>
      </c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7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 t="shared" si="1"/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31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9"/>
    </row>
    <row r="19" spans="1:162" s="5" customFormat="1" ht="37.5" customHeight="1">
      <c r="A19" s="43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6" t="s">
        <v>57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46" t="str">
        <f>V19</f>
        <v>ООО "Норильскникельремонт",
ПО "Норильсктрансремонт"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25" t="s">
        <v>39</v>
      </c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7"/>
      <c r="CD19" s="49">
        <v>0.001</v>
      </c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1"/>
      <c r="DC19" s="20">
        <f t="shared" si="1"/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31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9"/>
    </row>
    <row r="20" spans="1:162" s="5" customFormat="1" ht="37.5" customHeight="1">
      <c r="A20" s="43" t="s">
        <v>14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24" t="s">
        <v>16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 t="str">
        <f t="shared" si="0"/>
        <v>ООО "Илан-Норильск"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 t="s">
        <v>38</v>
      </c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7"/>
      <c r="CD20" s="20">
        <v>0.03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0.03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31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9"/>
    </row>
    <row r="21" spans="1:162" s="5" customFormat="1" ht="37.5" customHeight="1">
      <c r="A21" s="43" t="s">
        <v>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24" t="s">
        <v>64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 t="str">
        <f>V21</f>
        <v>ООО "ДТК Ямал"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 t="s">
        <v>38</v>
      </c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7"/>
      <c r="CD21" s="20">
        <v>0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0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40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2"/>
    </row>
    <row r="22" spans="1:162" s="5" customFormat="1" ht="37.5" customHeight="1">
      <c r="A22" s="43" t="s">
        <v>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24" t="s">
        <v>45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 t="str">
        <f t="shared" si="0"/>
        <v>АО "НТЭК" 
ТЭЦ - 2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5" t="s">
        <v>63</v>
      </c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7"/>
      <c r="CD22" s="20">
        <v>60.498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60.498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8">
        <v>53.061</v>
      </c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7"/>
    </row>
    <row r="23" spans="1:162" s="5" customFormat="1" ht="37.5" customHeight="1">
      <c r="A23" s="43" t="s">
        <v>17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24" t="s">
        <v>46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 t="str">
        <f t="shared" si="0"/>
        <v>ЗФ ПАО "ГМК "НН" Рудник Октябрьский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5" t="s">
        <v>41</v>
      </c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7"/>
      <c r="CD23" s="20">
        <v>0.001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0.001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31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9"/>
    </row>
    <row r="24" spans="1:162" s="5" customFormat="1" ht="37.5" customHeight="1">
      <c r="A24" s="43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24" t="s">
        <v>54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 t="str">
        <f t="shared" si="0"/>
        <v>ЗФ ПАО "ГМК "НН"
Котельная шахты Скалистая"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 t="s">
        <v>37</v>
      </c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7"/>
      <c r="CD24" s="20">
        <v>1.76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 t="shared" si="1"/>
        <v>1.76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31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9"/>
    </row>
    <row r="25" spans="1:162" s="5" customFormat="1" ht="37.5" customHeight="1">
      <c r="A25" s="43" t="s">
        <v>17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24" t="s">
        <v>47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 t="str">
        <f>V25</f>
        <v>АО "НТЭК" 
Котельная шахты Скалистая"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 t="s">
        <v>38</v>
      </c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7"/>
      <c r="CD25" s="20">
        <v>0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0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40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2"/>
    </row>
    <row r="26" spans="1:162" s="5" customFormat="1" ht="37.5" customHeight="1">
      <c r="A26" s="43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24" t="s">
        <v>48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 t="str">
        <f t="shared" si="0"/>
        <v>АО "НТЭК" 
ТЭЦ - 3, котельная № 1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 t="s">
        <v>63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7"/>
      <c r="CD26" s="20">
        <v>38.506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38.506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8">
        <v>288.739</v>
      </c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7"/>
    </row>
    <row r="27" spans="1:162" s="5" customFormat="1" ht="37.5" customHeight="1">
      <c r="A27" s="21" t="s">
        <v>18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4" t="s">
        <v>49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 t="str">
        <f t="shared" si="0"/>
        <v>ООО "НОК" 
ЦМВИЭиПМ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5" t="s">
        <v>38</v>
      </c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7"/>
      <c r="CD27" s="20">
        <v>0.095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 t="shared" si="1"/>
        <v>0.095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31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9"/>
    </row>
    <row r="28" spans="1:162" s="5" customFormat="1" ht="37.5" customHeight="1">
      <c r="A28" s="21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4" t="s">
        <v>58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 t="str">
        <f>V28</f>
        <v>ЗФ ПАО "ГМК "НН" 
Надеждинский металлургический завод</v>
      </c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 t="s">
        <v>36</v>
      </c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7"/>
      <c r="CD28" s="20">
        <v>18.601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18.601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31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9"/>
    </row>
    <row r="29" spans="1:162" s="5" customFormat="1" ht="37.5" customHeight="1">
      <c r="A29" s="21" t="s">
        <v>18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4" t="s">
        <v>50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 t="str">
        <f t="shared" si="0"/>
        <v>ООО "НОК" 
ЦОТППиП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5" t="s">
        <v>40</v>
      </c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7"/>
      <c r="CD29" s="20">
        <v>0.019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0.019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40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2"/>
    </row>
    <row r="30" spans="1:162" s="5" customFormat="1" ht="37.5" customHeight="1">
      <c r="A30" s="21" t="s">
        <v>19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4" t="s">
        <v>51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 t="str">
        <f t="shared" si="0"/>
        <v>АО "НТЭК" 
Котельная
 № 7, котельная "Дукла"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5" t="s">
        <v>37</v>
      </c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7"/>
      <c r="CD30" s="20">
        <v>4.497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 t="shared" si="1"/>
        <v>4.497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8">
        <v>16.1</v>
      </c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30"/>
    </row>
    <row r="31" spans="1:162" s="5" customFormat="1" ht="37.5" customHeight="1">
      <c r="A31" s="21" t="s">
        <v>19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4" t="s">
        <v>52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 t="str">
        <f>V31</f>
        <v>АО "НТЭК" 
БМК ЗАО "ТТК"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 t="s">
        <v>40</v>
      </c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7"/>
      <c r="CD31" s="20">
        <v>0.105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 t="shared" si="1"/>
        <v>0.105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31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3"/>
    </row>
    <row r="32" spans="1:162" s="5" customFormat="1" ht="37.5" customHeight="1">
      <c r="A32" s="21" t="s">
        <v>19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4" t="s">
        <v>21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 t="str">
        <f>V32</f>
        <v>АО "Таймыргеофизика"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 t="s">
        <v>40</v>
      </c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7"/>
      <c r="CD32" s="20">
        <v>0.05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0.05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31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3"/>
    </row>
    <row r="33" spans="1:162" s="5" customFormat="1" ht="37.5" customHeight="1">
      <c r="A33" s="21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4" t="s">
        <v>20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 t="str">
        <f t="shared" si="0"/>
        <v>АО "Таймырбыт"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 t="s">
        <v>40</v>
      </c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7"/>
      <c r="CD33" s="20">
        <v>0.08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0.08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34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3"/>
    </row>
    <row r="34" spans="1:162" s="15" customFormat="1" ht="37.5" customHeight="1">
      <c r="A34" s="21" t="s">
        <v>42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4" t="s">
        <v>53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 t="str">
        <f t="shared" si="0"/>
        <v>АО "НТЭК" 
Котельная аэропорта Алыкель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 t="s">
        <v>38</v>
      </c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7"/>
      <c r="CD34" s="20">
        <v>0.239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 t="shared" si="1"/>
        <v>0.239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v>0.505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  <row r="35" spans="1:162" ht="15">
      <c r="A35" s="21" t="s">
        <v>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0">
        <f>SUM(CD14:DB34)</f>
        <v>220.61200000000005</v>
      </c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>
        <f>SUM(DC14:ED34)</f>
        <v>220.61200000000005</v>
      </c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>
        <f>SUM(EE14:FF34)</f>
        <v>542.732</v>
      </c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</row>
  </sheetData>
  <sheetProtection/>
  <mergeCells count="162"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1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EE22:FF25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5:U25"/>
    <mergeCell ref="V25:AP25"/>
    <mergeCell ref="AQ25:BK25"/>
    <mergeCell ref="BL25:CC25"/>
    <mergeCell ref="CD25:DB25"/>
    <mergeCell ref="DC25:ED25"/>
    <mergeCell ref="A26:U26"/>
    <mergeCell ref="V26:AP26"/>
    <mergeCell ref="AQ26:BK26"/>
    <mergeCell ref="BL26:CC26"/>
    <mergeCell ref="CD26:DB26"/>
    <mergeCell ref="DC26:ED26"/>
    <mergeCell ref="EE26:FF29"/>
    <mergeCell ref="A27:U27"/>
    <mergeCell ref="V27:AP27"/>
    <mergeCell ref="AQ27:BK27"/>
    <mergeCell ref="BL27:CC27"/>
    <mergeCell ref="CD27:DB27"/>
    <mergeCell ref="DC27:ED27"/>
    <mergeCell ref="A28:U28"/>
    <mergeCell ref="V28:AP28"/>
    <mergeCell ref="AQ28:BK28"/>
    <mergeCell ref="BL28:CC28"/>
    <mergeCell ref="CD28:DB28"/>
    <mergeCell ref="DC28:ED28"/>
    <mergeCell ref="A29:U29"/>
    <mergeCell ref="V29:AP29"/>
    <mergeCell ref="AQ29:BK29"/>
    <mergeCell ref="BL29:CC29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EE30:FF33"/>
    <mergeCell ref="A31:U31"/>
    <mergeCell ref="V31:AP31"/>
    <mergeCell ref="AQ31:BK31"/>
    <mergeCell ref="BL31:CC31"/>
    <mergeCell ref="CD31:DB31"/>
    <mergeCell ref="DC31:ED31"/>
    <mergeCell ref="A32:U32"/>
    <mergeCell ref="V32:AP32"/>
    <mergeCell ref="AQ32:BK32"/>
    <mergeCell ref="A33:U33"/>
    <mergeCell ref="V33:AP33"/>
    <mergeCell ref="AQ33:BK33"/>
    <mergeCell ref="BL33:CC33"/>
    <mergeCell ref="CD33:DB33"/>
    <mergeCell ref="DC33:ED33"/>
    <mergeCell ref="AQ34:BK34"/>
    <mergeCell ref="BL34:CC34"/>
    <mergeCell ref="CD34:DB34"/>
    <mergeCell ref="DC34:ED34"/>
    <mergeCell ref="BL32:CC32"/>
    <mergeCell ref="CD32:DB32"/>
    <mergeCell ref="DC32:ED32"/>
    <mergeCell ref="EE34:FF34"/>
    <mergeCell ref="A35:U35"/>
    <mergeCell ref="V35:AP35"/>
    <mergeCell ref="AQ35:BK35"/>
    <mergeCell ref="BL35:CC35"/>
    <mergeCell ref="CD35:DB35"/>
    <mergeCell ref="DC35:ED35"/>
    <mergeCell ref="EE35:FF35"/>
    <mergeCell ref="A34:U34"/>
    <mergeCell ref="V34:AP34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="80" zoomScaleSheetLayoutView="80" zoomScalePageLayoutView="0" workbookViewId="0" topLeftCell="A3">
      <selection activeCell="EE15" sqref="EE15:FF21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4.625" style="1" customWidth="1"/>
    <col min="42" max="62" width="0.875" style="1" customWidth="1"/>
    <col min="63" max="63" width="3.875" style="1" customWidth="1"/>
    <col min="64" max="80" width="0.875" style="1" customWidth="1"/>
    <col min="81" max="81" width="10.2539062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</row>
    <row r="5" spans="87:146" s="8" customFormat="1" ht="15.75">
      <c r="CI5" s="11" t="s">
        <v>11</v>
      </c>
      <c r="CJ5" s="58" t="s">
        <v>12</v>
      </c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54" t="s">
        <v>0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</row>
    <row r="7" spans="70:103" s="8" customFormat="1" ht="15" customHeight="1">
      <c r="BR7" s="11" t="s">
        <v>22</v>
      </c>
      <c r="BS7" s="59" t="s">
        <v>28</v>
      </c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60">
        <v>20</v>
      </c>
      <c r="CL7" s="60"/>
      <c r="CM7" s="60"/>
      <c r="CN7" s="60"/>
      <c r="CO7" s="61" t="s">
        <v>59</v>
      </c>
      <c r="CP7" s="61"/>
      <c r="CQ7" s="61"/>
      <c r="CR7" s="61"/>
      <c r="CS7" s="12" t="s">
        <v>3</v>
      </c>
      <c r="CW7" s="12"/>
      <c r="CX7" s="12"/>
      <c r="CY7" s="12"/>
    </row>
    <row r="8" spans="71:88" s="14" customFormat="1" ht="11.25">
      <c r="BS8" s="54" t="s">
        <v>2</v>
      </c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18" ht="15">
      <c r="A9" s="55" t="s">
        <v>23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2" s="16" customFormat="1" ht="37.5" customHeight="1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8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9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 t="s">
        <v>10</v>
      </c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60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 t="s">
        <v>61</v>
      </c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 t="s">
        <v>62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</row>
    <row r="13" spans="1:162" s="5" customFormat="1" ht="12">
      <c r="A13" s="53">
        <v>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>
        <v>2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>
        <v>3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>
        <v>4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>
        <v>5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>
        <v>6</v>
      </c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>
        <v>7</v>
      </c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</row>
    <row r="14" spans="1:162" s="5" customFormat="1" ht="40.5" customHeight="1">
      <c r="A14" s="43" t="s">
        <v>14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24" t="s">
        <v>43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4" t="str">
        <f>V14</f>
        <v>АО "НТЭК"
ТЭЦ - 1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5" t="s">
        <v>35</v>
      </c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7"/>
      <c r="CD14" s="20">
        <v>46.318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46.318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157.442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5" customFormat="1" ht="40.5" customHeight="1">
      <c r="A15" s="43" t="s">
        <v>14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24" t="s">
        <v>15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 t="str">
        <f aca="true" t="shared" si="0" ref="AQ15:AQ34">V15</f>
        <v>ЗФ ПАО "ГМК "НН" Медный завод, Металлургический цех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 t="s">
        <v>36</v>
      </c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7"/>
      <c r="CD15" s="20">
        <v>12.072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 aca="true" t="shared" si="1" ref="DC15:DC34">CD15</f>
        <v>12.072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8">
        <v>47.238</v>
      </c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7"/>
    </row>
    <row r="16" spans="1:162" s="5" customFormat="1" ht="40.5" customHeight="1">
      <c r="A16" s="43" t="s">
        <v>14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24" t="s">
        <v>44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 t="str">
        <f t="shared" si="0"/>
        <v>ООО "НОК" 
ЦОК ПЦ, ЦПиПЦиИ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5" t="s">
        <v>37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7"/>
      <c r="CD16" s="20">
        <v>6.752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t="shared" si="1"/>
        <v>6.752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31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9"/>
    </row>
    <row r="17" spans="1:162" s="5" customFormat="1" ht="40.5" customHeight="1">
      <c r="A17" s="43" t="s">
        <v>14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6" t="s">
        <v>55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4" t="str">
        <f t="shared" si="0"/>
        <v>ООО "Норильскникельремонт",
Механический завод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5" t="s">
        <v>38</v>
      </c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7"/>
      <c r="CD17" s="49">
        <v>0.17</v>
      </c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1"/>
      <c r="DC17" s="20">
        <f t="shared" si="1"/>
        <v>0.17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31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9"/>
    </row>
    <row r="18" spans="1:162" s="5" customFormat="1" ht="40.5" customHeight="1">
      <c r="A18" s="43" t="s">
        <v>14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24" t="s">
        <v>56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 t="str">
        <f>V18</f>
        <v>МУП МО г. Норильска
"СС ПО ВПД"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 t="s">
        <v>39</v>
      </c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7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 t="shared" si="1"/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31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9"/>
    </row>
    <row r="19" spans="1:162" s="5" customFormat="1" ht="40.5" customHeight="1">
      <c r="A19" s="43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6" t="s">
        <v>57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46" t="str">
        <f>V19</f>
        <v>ООО "Норильскникельремонт",
ПО "Норильсктрансремонт"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25" t="s">
        <v>39</v>
      </c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7"/>
      <c r="CD19" s="49">
        <v>0.001</v>
      </c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1"/>
      <c r="DC19" s="20">
        <f t="shared" si="1"/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31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9"/>
    </row>
    <row r="20" spans="1:162" s="5" customFormat="1" ht="40.5" customHeight="1">
      <c r="A20" s="43" t="s">
        <v>14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24" t="s">
        <v>16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 t="str">
        <f t="shared" si="0"/>
        <v>ООО "Илан-Норильск"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 t="s">
        <v>38</v>
      </c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7"/>
      <c r="CD20" s="20">
        <v>0.4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0.4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31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9"/>
    </row>
    <row r="21" spans="1:162" s="5" customFormat="1" ht="40.5" customHeight="1">
      <c r="A21" s="43" t="s">
        <v>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24" t="s">
        <v>64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 t="str">
        <f>V21</f>
        <v>ООО "ДТК Ямал"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 t="s">
        <v>38</v>
      </c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7"/>
      <c r="CD21" s="20">
        <v>1.043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1.043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40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2"/>
    </row>
    <row r="22" spans="1:162" s="5" customFormat="1" ht="40.5" customHeight="1">
      <c r="A22" s="43" t="s">
        <v>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24" t="s">
        <v>45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 t="str">
        <f t="shared" si="0"/>
        <v>АО "НТЭК" 
ТЭЦ - 2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5" t="s">
        <v>35</v>
      </c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7"/>
      <c r="CD22" s="20">
        <v>40.421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40.421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8">
        <v>71.179</v>
      </c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7"/>
    </row>
    <row r="23" spans="1:162" s="5" customFormat="1" ht="40.5" customHeight="1">
      <c r="A23" s="43" t="s">
        <v>17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24" t="s">
        <v>46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 t="str">
        <f t="shared" si="0"/>
        <v>ЗФ ПАО "ГМК "НН" Рудник Октябрьский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5" t="s">
        <v>41</v>
      </c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7"/>
      <c r="CD23" s="20">
        <v>0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31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9"/>
    </row>
    <row r="24" spans="1:162" s="5" customFormat="1" ht="40.5" customHeight="1">
      <c r="A24" s="43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24" t="s">
        <v>54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 t="str">
        <f t="shared" si="0"/>
        <v>ЗФ ПАО "ГМК "НН"
Котельная шахты Скалистая"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 t="s">
        <v>40</v>
      </c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7"/>
      <c r="CD24" s="20">
        <v>0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 t="shared" si="1"/>
        <v>0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31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9"/>
    </row>
    <row r="25" spans="1:162" s="5" customFormat="1" ht="40.5" customHeight="1">
      <c r="A25" s="43" t="s">
        <v>17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24" t="s">
        <v>47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 t="str">
        <f>V25</f>
        <v>АО "НТЭК" 
Котельная шахты Скалистая"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 t="s">
        <v>37</v>
      </c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7"/>
      <c r="CD25" s="20">
        <v>0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0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40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2"/>
    </row>
    <row r="26" spans="1:162" s="5" customFormat="1" ht="40.5" customHeight="1">
      <c r="A26" s="43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24" t="s">
        <v>48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 t="str">
        <f t="shared" si="0"/>
        <v>АО "НТЭК" 
ТЭЦ - 3, котельная № 1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 t="s">
        <v>35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7"/>
      <c r="CD26" s="20">
        <v>25.946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25.946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8">
        <v>294.707</v>
      </c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7"/>
    </row>
    <row r="27" spans="1:162" s="5" customFormat="1" ht="40.5" customHeight="1">
      <c r="A27" s="21" t="s">
        <v>18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4" t="s">
        <v>49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 t="str">
        <f t="shared" si="0"/>
        <v>ООО "НОК" 
ЦМВИЭиПМ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5" t="s">
        <v>38</v>
      </c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7"/>
      <c r="CD27" s="20">
        <v>0.06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 t="shared" si="1"/>
        <v>0.06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31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9"/>
    </row>
    <row r="28" spans="1:162" s="5" customFormat="1" ht="40.5" customHeight="1">
      <c r="A28" s="21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4" t="s">
        <v>58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 t="str">
        <f>V28</f>
        <v>ЗФ ПАО "ГМК "НН" 
Надеждинский металлургический завод</v>
      </c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 t="s">
        <v>36</v>
      </c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7"/>
      <c r="CD28" s="20">
        <v>14.074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14.074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31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9"/>
    </row>
    <row r="29" spans="1:162" s="5" customFormat="1" ht="40.5" customHeight="1">
      <c r="A29" s="21" t="s">
        <v>18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4" t="s">
        <v>50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 t="str">
        <f t="shared" si="0"/>
        <v>ООО "НОК" 
ЦОТППиП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5" t="s">
        <v>40</v>
      </c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7"/>
      <c r="CD29" s="20">
        <v>0.013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0.013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40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2"/>
    </row>
    <row r="30" spans="1:162" s="5" customFormat="1" ht="40.5" customHeight="1">
      <c r="A30" s="21" t="s">
        <v>19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4" t="s">
        <v>51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 t="str">
        <f t="shared" si="0"/>
        <v>АО "НТЭК" 
Котельная
 № 7, котельная "Дукла"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5" t="s">
        <v>37</v>
      </c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7"/>
      <c r="CD30" s="20">
        <v>3.314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 t="shared" si="1"/>
        <v>3.314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8">
        <v>16.801</v>
      </c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30"/>
    </row>
    <row r="31" spans="1:162" s="5" customFormat="1" ht="40.5" customHeight="1">
      <c r="A31" s="21" t="s">
        <v>19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4" t="s">
        <v>52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 t="str">
        <f>V31</f>
        <v>АО "НТЭК" 
БМК ЗАО "ТТК"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 t="s">
        <v>40</v>
      </c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7"/>
      <c r="CD31" s="20">
        <v>0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 t="shared" si="1"/>
        <v>0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31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3"/>
    </row>
    <row r="32" spans="1:162" s="5" customFormat="1" ht="40.5" customHeight="1">
      <c r="A32" s="21" t="s">
        <v>19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4" t="s">
        <v>21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 t="str">
        <f>V32</f>
        <v>АО "Таймыргеофизика"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 t="s">
        <v>40</v>
      </c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7"/>
      <c r="CD32" s="20">
        <v>0.02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0.02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31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3"/>
    </row>
    <row r="33" spans="1:162" s="5" customFormat="1" ht="40.5" customHeight="1">
      <c r="A33" s="21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4" t="s">
        <v>20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 t="str">
        <f t="shared" si="0"/>
        <v>АО "Таймырбыт"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 t="s">
        <v>40</v>
      </c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7"/>
      <c r="CD33" s="20">
        <v>0.025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0.025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34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3"/>
    </row>
    <row r="34" spans="1:162" s="15" customFormat="1" ht="40.5" customHeight="1">
      <c r="A34" s="21" t="s">
        <v>42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4" t="s">
        <v>53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 t="str">
        <f t="shared" si="0"/>
        <v>АО "НТЭК" 
Котельная аэропорта Алыкель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 t="s">
        <v>38</v>
      </c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7"/>
      <c r="CD34" s="20">
        <v>0.04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 t="shared" si="1"/>
        <v>0.04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v>0.68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  <row r="35" spans="1:162" ht="23.25" customHeight="1">
      <c r="A35" s="21" t="s">
        <v>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0">
        <f>SUM(CD14:DB34)</f>
        <v>150.67300000000003</v>
      </c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>
        <f>SUM(DC14:ED34)</f>
        <v>150.67300000000003</v>
      </c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>
        <f>SUM(EE14:FF34)</f>
        <v>588.047</v>
      </c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</row>
  </sheetData>
  <sheetProtection/>
  <mergeCells count="162"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1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EE22:FF25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5:U25"/>
    <mergeCell ref="V25:AP25"/>
    <mergeCell ref="AQ25:BK25"/>
    <mergeCell ref="BL25:CC25"/>
    <mergeCell ref="CD25:DB25"/>
    <mergeCell ref="DC25:ED25"/>
    <mergeCell ref="A26:U26"/>
    <mergeCell ref="V26:AP26"/>
    <mergeCell ref="AQ26:BK26"/>
    <mergeCell ref="BL26:CC26"/>
    <mergeCell ref="CD26:DB26"/>
    <mergeCell ref="DC26:ED26"/>
    <mergeCell ref="EE26:FF29"/>
    <mergeCell ref="A27:U27"/>
    <mergeCell ref="V27:AP27"/>
    <mergeCell ref="AQ27:BK27"/>
    <mergeCell ref="BL27:CC27"/>
    <mergeCell ref="CD27:DB27"/>
    <mergeCell ref="DC27:ED27"/>
    <mergeCell ref="A28:U28"/>
    <mergeCell ref="V28:AP28"/>
    <mergeCell ref="AQ28:BK28"/>
    <mergeCell ref="BL28:CC28"/>
    <mergeCell ref="CD28:DB28"/>
    <mergeCell ref="DC28:ED28"/>
    <mergeCell ref="A29:U29"/>
    <mergeCell ref="V29:AP29"/>
    <mergeCell ref="AQ29:BK29"/>
    <mergeCell ref="BL29:CC29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EE30:FF33"/>
    <mergeCell ref="A31:U31"/>
    <mergeCell ref="V31:AP31"/>
    <mergeCell ref="AQ31:BK31"/>
    <mergeCell ref="BL31:CC31"/>
    <mergeCell ref="CD31:DB31"/>
    <mergeCell ref="DC31:ED31"/>
    <mergeCell ref="A32:U32"/>
    <mergeCell ref="V32:AP32"/>
    <mergeCell ref="AQ32:BK32"/>
    <mergeCell ref="A33:U33"/>
    <mergeCell ref="V33:AP33"/>
    <mergeCell ref="AQ33:BK33"/>
    <mergeCell ref="BL33:CC33"/>
    <mergeCell ref="CD33:DB33"/>
    <mergeCell ref="DC33:ED33"/>
    <mergeCell ref="AQ34:BK34"/>
    <mergeCell ref="BL34:CC34"/>
    <mergeCell ref="CD34:DB34"/>
    <mergeCell ref="DC34:ED34"/>
    <mergeCell ref="BL32:CC32"/>
    <mergeCell ref="CD32:DB32"/>
    <mergeCell ref="DC32:ED32"/>
    <mergeCell ref="EE34:FF34"/>
    <mergeCell ref="A35:U35"/>
    <mergeCell ref="V35:AP35"/>
    <mergeCell ref="AQ35:BK35"/>
    <mergeCell ref="BL35:CC35"/>
    <mergeCell ref="CD35:DB35"/>
    <mergeCell ref="DC35:ED35"/>
    <mergeCell ref="EE35:FF35"/>
    <mergeCell ref="A34:U34"/>
    <mergeCell ref="V34:AP34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="80" zoomScaleSheetLayoutView="80" zoomScalePageLayoutView="0" workbookViewId="0" topLeftCell="A1">
      <selection activeCell="EE15" sqref="EE15:FF21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2" width="0.875" style="1" customWidth="1"/>
    <col min="63" max="63" width="3.875" style="1" customWidth="1"/>
    <col min="64" max="80" width="0.875" style="1" customWidth="1"/>
    <col min="81" max="81" width="8.7539062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</row>
    <row r="5" spans="87:146" s="8" customFormat="1" ht="15.75">
      <c r="CI5" s="11" t="s">
        <v>11</v>
      </c>
      <c r="CJ5" s="58" t="s">
        <v>12</v>
      </c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54" t="s">
        <v>0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</row>
    <row r="7" spans="70:103" s="8" customFormat="1" ht="15" customHeight="1">
      <c r="BR7" s="11" t="s">
        <v>22</v>
      </c>
      <c r="BS7" s="59" t="s">
        <v>29</v>
      </c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60">
        <v>20</v>
      </c>
      <c r="CL7" s="60"/>
      <c r="CM7" s="60"/>
      <c r="CN7" s="60"/>
      <c r="CO7" s="61" t="s">
        <v>59</v>
      </c>
      <c r="CP7" s="61"/>
      <c r="CQ7" s="61"/>
      <c r="CR7" s="61"/>
      <c r="CS7" s="12" t="s">
        <v>3</v>
      </c>
      <c r="CW7" s="12"/>
      <c r="CX7" s="12"/>
      <c r="CY7" s="12"/>
    </row>
    <row r="8" spans="71:88" s="14" customFormat="1" ht="11.25">
      <c r="BS8" s="54" t="s">
        <v>2</v>
      </c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18" ht="15">
      <c r="A9" s="55" t="s">
        <v>23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2" s="16" customFormat="1" ht="37.5" customHeight="1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8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9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 t="s">
        <v>10</v>
      </c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60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 t="s">
        <v>61</v>
      </c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 t="s">
        <v>62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</row>
    <row r="13" spans="1:162" s="5" customFormat="1" ht="12">
      <c r="A13" s="53">
        <v>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>
        <v>2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>
        <v>3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>
        <v>4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>
        <v>5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>
        <v>6</v>
      </c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>
        <v>7</v>
      </c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</row>
    <row r="14" spans="1:162" s="5" customFormat="1" ht="37.5" customHeight="1">
      <c r="A14" s="43" t="s">
        <v>14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24" t="s">
        <v>43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4" t="str">
        <f>V14</f>
        <v>АО "НТЭК"
ТЭЦ - 1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5" t="s">
        <v>35</v>
      </c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7"/>
      <c r="CD14" s="20">
        <v>34.305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34.305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176.247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5" customFormat="1" ht="37.5" customHeight="1">
      <c r="A15" s="43" t="s">
        <v>14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24" t="s">
        <v>15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 t="str">
        <f aca="true" t="shared" si="0" ref="AQ15:AQ34">V15</f>
        <v>ЗФ ПАО "ГМК "НН" Медный завод, Металлургический цех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 t="s">
        <v>36</v>
      </c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7"/>
      <c r="CD15" s="20">
        <v>13.543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>CD15</f>
        <v>13.543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8">
        <v>45.788</v>
      </c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7"/>
    </row>
    <row r="16" spans="1:162" s="5" customFormat="1" ht="37.5" customHeight="1">
      <c r="A16" s="43" t="s">
        <v>14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24" t="s">
        <v>44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 t="str">
        <f t="shared" si="0"/>
        <v>ООО "НОК" 
ЦОК ПЦ, ЦПиПЦиИ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5" t="s">
        <v>37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7"/>
      <c r="CD16" s="20">
        <v>8.836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aca="true" t="shared" si="1" ref="DC16:DC34">CD16</f>
        <v>8.836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31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9"/>
    </row>
    <row r="17" spans="1:162" s="5" customFormat="1" ht="37.5" customHeight="1">
      <c r="A17" s="43" t="s">
        <v>14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6" t="s">
        <v>55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4" t="str">
        <f t="shared" si="0"/>
        <v>ООО "Норильскникельремонт",
Механический завод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5" t="s">
        <v>38</v>
      </c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7"/>
      <c r="CD17" s="49">
        <v>0.16</v>
      </c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1"/>
      <c r="DC17" s="20">
        <f t="shared" si="1"/>
        <v>0.16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31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9"/>
    </row>
    <row r="18" spans="1:162" s="5" customFormat="1" ht="37.5" customHeight="1">
      <c r="A18" s="43" t="s">
        <v>14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24" t="s">
        <v>56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 t="str">
        <f>V18</f>
        <v>МУП МО г. Норильска
"СС ПО ВПД"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 t="s">
        <v>39</v>
      </c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7"/>
      <c r="CD18" s="20">
        <v>0.005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 t="shared" si="1"/>
        <v>0.005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31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9"/>
    </row>
    <row r="19" spans="1:162" s="5" customFormat="1" ht="37.5" customHeight="1">
      <c r="A19" s="43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6" t="s">
        <v>57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46" t="str">
        <f>V19</f>
        <v>ООО "Норильскникельремонт",
ПО "Норильсктрансремонт"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25" t="s">
        <v>39</v>
      </c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7"/>
      <c r="CD19" s="49">
        <v>0.001</v>
      </c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1"/>
      <c r="DC19" s="20">
        <f t="shared" si="1"/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31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9"/>
    </row>
    <row r="20" spans="1:162" s="5" customFormat="1" ht="37.5" customHeight="1">
      <c r="A20" s="43" t="s">
        <v>14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24" t="s">
        <v>16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 t="str">
        <f t="shared" si="0"/>
        <v>ООО "Илан-Норильск"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 t="s">
        <v>38</v>
      </c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7"/>
      <c r="CD20" s="20">
        <v>0.56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0.56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31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9"/>
    </row>
    <row r="21" spans="1:162" s="5" customFormat="1" ht="37.5" customHeight="1">
      <c r="A21" s="43" t="s">
        <v>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24" t="s">
        <v>64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 t="str">
        <f>V21</f>
        <v>ООО "ДТК Ямал"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 t="s">
        <v>38</v>
      </c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7"/>
      <c r="CD21" s="20">
        <v>1.043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1.043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40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2"/>
    </row>
    <row r="22" spans="1:162" s="5" customFormat="1" ht="37.5" customHeight="1">
      <c r="A22" s="43" t="s">
        <v>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24" t="s">
        <v>45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 t="str">
        <f t="shared" si="0"/>
        <v>АО "НТЭК" 
ТЭЦ - 2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5" t="s">
        <v>35</v>
      </c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7"/>
      <c r="CD22" s="20">
        <v>46.491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46.491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8">
        <v>68.829</v>
      </c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7"/>
    </row>
    <row r="23" spans="1:162" s="5" customFormat="1" ht="37.5" customHeight="1">
      <c r="A23" s="43" t="s">
        <v>17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24" t="s">
        <v>46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 t="str">
        <f t="shared" si="0"/>
        <v>ЗФ ПАО "ГМК "НН" Рудник Октябрьский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5" t="s">
        <v>41</v>
      </c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7"/>
      <c r="CD23" s="20">
        <v>0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31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9"/>
    </row>
    <row r="24" spans="1:162" s="5" customFormat="1" ht="37.5" customHeight="1">
      <c r="A24" s="43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24" t="s">
        <v>54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 t="str">
        <f t="shared" si="0"/>
        <v>ЗФ ПАО "ГМК "НН"
Котельная шахты Скалистая"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 t="s">
        <v>40</v>
      </c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7"/>
      <c r="CD24" s="20">
        <v>0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 t="shared" si="1"/>
        <v>0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31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9"/>
    </row>
    <row r="25" spans="1:162" s="5" customFormat="1" ht="37.5" customHeight="1">
      <c r="A25" s="43" t="s">
        <v>17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24" t="s">
        <v>47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 t="str">
        <f>V25</f>
        <v>АО "НТЭК" 
Котельная шахты Скалистая"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 t="s">
        <v>37</v>
      </c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7"/>
      <c r="CD25" s="20">
        <v>0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0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40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2"/>
    </row>
    <row r="26" spans="1:162" s="5" customFormat="1" ht="37.5" customHeight="1">
      <c r="A26" s="43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24" t="s">
        <v>48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 t="str">
        <f t="shared" si="0"/>
        <v>АО "НТЭК" 
ТЭЦ - 3, котельная № 1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 t="s">
        <v>35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7"/>
      <c r="CD26" s="20">
        <v>35.421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35.421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8">
        <v>295.409</v>
      </c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7"/>
    </row>
    <row r="27" spans="1:162" s="5" customFormat="1" ht="37.5" customHeight="1">
      <c r="A27" s="21" t="s">
        <v>18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4" t="s">
        <v>49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 t="str">
        <f t="shared" si="0"/>
        <v>ООО "НОК" 
ЦМВИЭиПМ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5" t="s">
        <v>38</v>
      </c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7"/>
      <c r="CD27" s="20">
        <v>0.304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 t="shared" si="1"/>
        <v>0.304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31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9"/>
    </row>
    <row r="28" spans="1:162" s="5" customFormat="1" ht="37.5" customHeight="1">
      <c r="A28" s="21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4" t="s">
        <v>58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 t="str">
        <f>V28</f>
        <v>ЗФ ПАО "ГМК "НН" 
Надеждинский металлургический завод</v>
      </c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 t="s">
        <v>36</v>
      </c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7"/>
      <c r="CD28" s="20">
        <v>14.807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14.807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31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9"/>
    </row>
    <row r="29" spans="1:162" s="5" customFormat="1" ht="37.5" customHeight="1">
      <c r="A29" s="21" t="s">
        <v>18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4" t="s">
        <v>50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 t="str">
        <f t="shared" si="0"/>
        <v>ООО "НОК" 
ЦОТППиП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5" t="s">
        <v>40</v>
      </c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7"/>
      <c r="CD29" s="20">
        <v>0.019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0.019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40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2"/>
    </row>
    <row r="30" spans="1:162" s="5" customFormat="1" ht="37.5" customHeight="1">
      <c r="A30" s="21" t="s">
        <v>19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4" t="s">
        <v>51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 t="str">
        <f t="shared" si="0"/>
        <v>АО "НТЭК" 
Котельная
 № 7, котельная "Дукла"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5" t="s">
        <v>37</v>
      </c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7"/>
      <c r="CD30" s="20">
        <v>2.493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 t="shared" si="1"/>
        <v>2.493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8">
        <v>18.339</v>
      </c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30"/>
    </row>
    <row r="31" spans="1:162" s="5" customFormat="1" ht="37.5" customHeight="1">
      <c r="A31" s="21" t="s">
        <v>19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4" t="s">
        <v>52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 t="str">
        <f>V31</f>
        <v>АО "НТЭК" 
БМК ЗАО "ТТК"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 t="s">
        <v>40</v>
      </c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7"/>
      <c r="CD31" s="20">
        <v>0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 t="shared" si="1"/>
        <v>0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31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3"/>
    </row>
    <row r="32" spans="1:162" s="5" customFormat="1" ht="37.5" customHeight="1">
      <c r="A32" s="21" t="s">
        <v>19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4" t="s">
        <v>21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 t="str">
        <f>V32</f>
        <v>АО "Таймыргеофизика"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 t="s">
        <v>40</v>
      </c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7"/>
      <c r="CD32" s="20">
        <v>0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31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3"/>
    </row>
    <row r="33" spans="1:162" s="5" customFormat="1" ht="37.5" customHeight="1">
      <c r="A33" s="21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4" t="s">
        <v>20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 t="str">
        <f t="shared" si="0"/>
        <v>АО "Таймырбыт"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 t="s">
        <v>40</v>
      </c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7"/>
      <c r="CD33" s="20">
        <v>0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34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3"/>
    </row>
    <row r="34" spans="1:162" s="15" customFormat="1" ht="37.5" customHeight="1">
      <c r="A34" s="21" t="s">
        <v>42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4" t="s">
        <v>53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 t="str">
        <f t="shared" si="0"/>
        <v>АО "НТЭК" 
Котельная аэропорта Алыкель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 t="s">
        <v>38</v>
      </c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7"/>
      <c r="CD34" s="20">
        <v>0.022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 t="shared" si="1"/>
        <v>0.022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v>0.722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  <row r="35" spans="1:162" ht="21" customHeight="1">
      <c r="A35" s="21" t="s">
        <v>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0">
        <f>SUM(CD14:DB34)</f>
        <v>158.00999999999996</v>
      </c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>
        <f>SUM(DC14:ED34)</f>
        <v>158.00999999999996</v>
      </c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>
        <f>SUM(EE14:FF34)</f>
        <v>605.3340000000001</v>
      </c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</row>
  </sheetData>
  <sheetProtection/>
  <mergeCells count="162"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1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EE22:FF25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5:U25"/>
    <mergeCell ref="V25:AP25"/>
    <mergeCell ref="AQ25:BK25"/>
    <mergeCell ref="BL25:CC25"/>
    <mergeCell ref="CD25:DB25"/>
    <mergeCell ref="DC25:ED25"/>
    <mergeCell ref="A26:U26"/>
    <mergeCell ref="V26:AP26"/>
    <mergeCell ref="AQ26:BK26"/>
    <mergeCell ref="BL26:CC26"/>
    <mergeCell ref="CD26:DB26"/>
    <mergeCell ref="DC26:ED26"/>
    <mergeCell ref="EE26:FF29"/>
    <mergeCell ref="A27:U27"/>
    <mergeCell ref="V27:AP27"/>
    <mergeCell ref="AQ27:BK27"/>
    <mergeCell ref="BL27:CC27"/>
    <mergeCell ref="CD27:DB27"/>
    <mergeCell ref="DC27:ED27"/>
    <mergeCell ref="A28:U28"/>
    <mergeCell ref="V28:AP28"/>
    <mergeCell ref="AQ28:BK28"/>
    <mergeCell ref="BL28:CC28"/>
    <mergeCell ref="CD28:DB28"/>
    <mergeCell ref="DC28:ED28"/>
    <mergeCell ref="A29:U29"/>
    <mergeCell ref="V29:AP29"/>
    <mergeCell ref="AQ29:BK29"/>
    <mergeCell ref="BL29:CC29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EE30:FF33"/>
    <mergeCell ref="A31:U31"/>
    <mergeCell ref="V31:AP31"/>
    <mergeCell ref="AQ31:BK31"/>
    <mergeCell ref="BL31:CC31"/>
    <mergeCell ref="CD31:DB31"/>
    <mergeCell ref="DC31:ED31"/>
    <mergeCell ref="A32:U32"/>
    <mergeCell ref="V32:AP32"/>
    <mergeCell ref="AQ32:BK32"/>
    <mergeCell ref="A33:U33"/>
    <mergeCell ref="V33:AP33"/>
    <mergeCell ref="AQ33:BK33"/>
    <mergeCell ref="BL33:CC33"/>
    <mergeCell ref="CD33:DB33"/>
    <mergeCell ref="DC33:ED33"/>
    <mergeCell ref="AQ34:BK34"/>
    <mergeCell ref="BL34:CC34"/>
    <mergeCell ref="CD34:DB34"/>
    <mergeCell ref="DC34:ED34"/>
    <mergeCell ref="BL32:CC32"/>
    <mergeCell ref="CD32:DB32"/>
    <mergeCell ref="DC32:ED32"/>
    <mergeCell ref="EE34:FF34"/>
    <mergeCell ref="A35:U35"/>
    <mergeCell ref="V35:AP35"/>
    <mergeCell ref="AQ35:BK35"/>
    <mergeCell ref="BL35:CC35"/>
    <mergeCell ref="CD35:DB35"/>
    <mergeCell ref="DC35:ED35"/>
    <mergeCell ref="EE35:FF35"/>
    <mergeCell ref="A34:U34"/>
    <mergeCell ref="V34:AP34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F35"/>
  <sheetViews>
    <sheetView view="pageBreakPreview" zoomScale="80" zoomScaleSheetLayoutView="80" zoomScalePageLayoutView="0" workbookViewId="0" topLeftCell="A1">
      <selection activeCell="EE15" sqref="EE15:FF21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2" width="0.875" style="1" customWidth="1"/>
    <col min="63" max="63" width="3.875" style="1" customWidth="1"/>
    <col min="64" max="80" width="0.875" style="1" customWidth="1"/>
    <col min="81" max="81" width="9.87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</row>
    <row r="5" spans="87:146" s="8" customFormat="1" ht="15.75">
      <c r="CI5" s="11" t="s">
        <v>11</v>
      </c>
      <c r="CJ5" s="58" t="s">
        <v>12</v>
      </c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54" t="s">
        <v>0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</row>
    <row r="7" spans="70:103" s="8" customFormat="1" ht="15" customHeight="1">
      <c r="BR7" s="11" t="s">
        <v>22</v>
      </c>
      <c r="BS7" s="59" t="s">
        <v>30</v>
      </c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60">
        <v>20</v>
      </c>
      <c r="CL7" s="60"/>
      <c r="CM7" s="60"/>
      <c r="CN7" s="60"/>
      <c r="CO7" s="61" t="s">
        <v>59</v>
      </c>
      <c r="CP7" s="61"/>
      <c r="CQ7" s="61"/>
      <c r="CR7" s="61"/>
      <c r="CS7" s="12" t="s">
        <v>3</v>
      </c>
      <c r="CW7" s="12"/>
      <c r="CX7" s="12"/>
      <c r="CY7" s="12"/>
    </row>
    <row r="8" spans="71:88" s="14" customFormat="1" ht="11.25">
      <c r="BS8" s="54" t="s">
        <v>2</v>
      </c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18" ht="15">
      <c r="A9" s="55" t="s">
        <v>23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2" s="16" customFormat="1" ht="37.5" customHeight="1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8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9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 t="s">
        <v>10</v>
      </c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60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 t="s">
        <v>61</v>
      </c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 t="s">
        <v>62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</row>
    <row r="13" spans="1:162" s="5" customFormat="1" ht="12">
      <c r="A13" s="53">
        <v>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>
        <v>2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>
        <v>3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>
        <v>4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>
        <v>5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>
        <v>6</v>
      </c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>
        <v>7</v>
      </c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</row>
    <row r="14" spans="1:162" s="5" customFormat="1" ht="37.5" customHeight="1">
      <c r="A14" s="43" t="s">
        <v>14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24" t="s">
        <v>43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4" t="str">
        <f>V14</f>
        <v>АО "НТЭК"
ТЭЦ - 1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5" t="s">
        <v>35</v>
      </c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7"/>
      <c r="CD14" s="20">
        <v>54.141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54.141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156.411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5" customFormat="1" ht="37.5" customHeight="1">
      <c r="A15" s="43" t="s">
        <v>14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24" t="s">
        <v>15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 t="str">
        <f aca="true" t="shared" si="0" ref="AQ15:AQ34">V15</f>
        <v>ЗФ ПАО "ГМК "НН" Медный завод, Металлургический цех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 t="s">
        <v>36</v>
      </c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7"/>
      <c r="CD15" s="20">
        <v>10.307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>CD15</f>
        <v>10.307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8">
        <v>49.143</v>
      </c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7"/>
    </row>
    <row r="16" spans="1:162" s="5" customFormat="1" ht="37.5" customHeight="1">
      <c r="A16" s="43" t="s">
        <v>14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24" t="s">
        <v>44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 t="str">
        <f t="shared" si="0"/>
        <v>ООО "НОК" 
ЦОК ПЦ, ЦПиПЦиИ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5" t="s">
        <v>37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7"/>
      <c r="CD16" s="20">
        <v>8.76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aca="true" t="shared" si="1" ref="DC16:DC34">CD16</f>
        <v>8.76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31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9"/>
    </row>
    <row r="17" spans="1:162" s="5" customFormat="1" ht="37.5" customHeight="1">
      <c r="A17" s="43" t="s">
        <v>14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6" t="s">
        <v>55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4" t="str">
        <f t="shared" si="0"/>
        <v>ООО "Норильскникельремонт",
Механический завод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5" t="s">
        <v>38</v>
      </c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7"/>
      <c r="CD17" s="49">
        <v>0.178</v>
      </c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1"/>
      <c r="DC17" s="20">
        <f t="shared" si="1"/>
        <v>0.178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31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9"/>
    </row>
    <row r="18" spans="1:162" s="5" customFormat="1" ht="37.5" customHeight="1">
      <c r="A18" s="43" t="s">
        <v>14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24" t="s">
        <v>56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 t="str">
        <f>V18</f>
        <v>МУП МО г. Норильска
"СС ПО ВПД"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 t="s">
        <v>39</v>
      </c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7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 t="shared" si="1"/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31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9"/>
    </row>
    <row r="19" spans="1:162" s="5" customFormat="1" ht="37.5" customHeight="1">
      <c r="A19" s="43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6" t="s">
        <v>57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46" t="str">
        <f>V19</f>
        <v>ООО "Норильскникельремонт",
ПО "Норильсктрансремонт"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25" t="s">
        <v>39</v>
      </c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7"/>
      <c r="CD19" s="49">
        <v>0.001</v>
      </c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1"/>
      <c r="DC19" s="20">
        <f t="shared" si="1"/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31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9"/>
    </row>
    <row r="20" spans="1:162" s="5" customFormat="1" ht="37.5" customHeight="1">
      <c r="A20" s="43" t="s">
        <v>14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24" t="s">
        <v>16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 t="str">
        <f t="shared" si="0"/>
        <v>ООО "Илан-Норильск"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 t="s">
        <v>38</v>
      </c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7"/>
      <c r="CD20" s="20">
        <v>0.5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0.5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31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9"/>
    </row>
    <row r="21" spans="1:162" s="5" customFormat="1" ht="37.5" customHeight="1">
      <c r="A21" s="43" t="s">
        <v>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24" t="s">
        <v>64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 t="str">
        <f>V21</f>
        <v>ООО "ДТК Ямал"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 t="s">
        <v>38</v>
      </c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7"/>
      <c r="CD21" s="20">
        <v>1.043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1.043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40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2"/>
    </row>
    <row r="22" spans="1:162" s="5" customFormat="1" ht="37.5" customHeight="1">
      <c r="A22" s="43" t="s">
        <v>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24" t="s">
        <v>45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 t="str">
        <f t="shared" si="0"/>
        <v>АО "НТЭК" 
ТЭЦ - 2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5" t="s">
        <v>35</v>
      </c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7"/>
      <c r="CD22" s="20">
        <v>37.58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37.58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8">
        <v>77.74</v>
      </c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7"/>
    </row>
    <row r="23" spans="1:162" s="5" customFormat="1" ht="37.5" customHeight="1">
      <c r="A23" s="43" t="s">
        <v>17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24" t="s">
        <v>46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 t="str">
        <f t="shared" si="0"/>
        <v>ЗФ ПАО "ГМК "НН" Рудник Октябрьский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5" t="s">
        <v>41</v>
      </c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7"/>
      <c r="CD23" s="20">
        <v>0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31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9"/>
    </row>
    <row r="24" spans="1:162" s="5" customFormat="1" ht="37.5" customHeight="1">
      <c r="A24" s="43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24" t="s">
        <v>54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 t="str">
        <f t="shared" si="0"/>
        <v>ЗФ ПАО "ГМК "НН"
Котельная шахты Скалистая"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 t="s">
        <v>40</v>
      </c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7"/>
      <c r="CD24" s="20">
        <v>0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 t="shared" si="1"/>
        <v>0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31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9"/>
    </row>
    <row r="25" spans="1:162" s="5" customFormat="1" ht="37.5" customHeight="1">
      <c r="A25" s="43" t="s">
        <v>17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24" t="s">
        <v>47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 t="str">
        <f>V25</f>
        <v>АО "НТЭК" 
Котельная шахты Скалистая"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 t="s">
        <v>37</v>
      </c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7"/>
      <c r="CD25" s="20">
        <v>0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0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40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2"/>
    </row>
    <row r="26" spans="1:162" s="5" customFormat="1" ht="37.5" customHeight="1">
      <c r="A26" s="43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24" t="s">
        <v>48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 t="str">
        <f t="shared" si="0"/>
        <v>АО "НТЭК" 
ТЭЦ - 3, котельная № 1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 t="s">
        <v>35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7"/>
      <c r="CD26" s="20">
        <v>29.953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29.953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8">
        <v>300.776</v>
      </c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7"/>
    </row>
    <row r="27" spans="1:162" s="5" customFormat="1" ht="37.5" customHeight="1">
      <c r="A27" s="21" t="s">
        <v>18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4" t="s">
        <v>49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 t="str">
        <f t="shared" si="0"/>
        <v>ООО "НОК" 
ЦМВИЭиПМ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5" t="s">
        <v>38</v>
      </c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7"/>
      <c r="CD27" s="20">
        <v>0.305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 t="shared" si="1"/>
        <v>0.305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31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9"/>
    </row>
    <row r="28" spans="1:162" s="5" customFormat="1" ht="37.5" customHeight="1">
      <c r="A28" s="21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4" t="s">
        <v>58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 t="str">
        <f>V28</f>
        <v>ЗФ ПАО "ГМК "НН" 
Надеждинский металлургический завод</v>
      </c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 t="s">
        <v>36</v>
      </c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7"/>
      <c r="CD28" s="20">
        <v>14.907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14.907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31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9"/>
    </row>
    <row r="29" spans="1:162" s="5" customFormat="1" ht="37.5" customHeight="1">
      <c r="A29" s="21" t="s">
        <v>18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4" t="s">
        <v>50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 t="str">
        <f t="shared" si="0"/>
        <v>ООО "НОК" 
ЦОТППиП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5" t="s">
        <v>40</v>
      </c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7"/>
      <c r="CD29" s="20">
        <v>0.019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0.019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40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2"/>
    </row>
    <row r="30" spans="1:162" s="5" customFormat="1" ht="37.5" customHeight="1">
      <c r="A30" s="21" t="s">
        <v>19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4" t="s">
        <v>51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 t="str">
        <f t="shared" si="0"/>
        <v>АО "НТЭК" 
Котельная
 № 7, котельная "Дукла"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5" t="s">
        <v>37</v>
      </c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7"/>
      <c r="CD30" s="20">
        <v>0.471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 t="shared" si="1"/>
        <v>0.471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8">
        <v>20.361</v>
      </c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30"/>
    </row>
    <row r="31" spans="1:162" s="5" customFormat="1" ht="37.5" customHeight="1">
      <c r="A31" s="21" t="s">
        <v>19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4" t="s">
        <v>52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 t="str">
        <f>V31</f>
        <v>АО "НТЭК" 
БМК ЗАО "ТТК"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 t="s">
        <v>40</v>
      </c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7"/>
      <c r="CD31" s="20">
        <v>0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 t="shared" si="1"/>
        <v>0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31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3"/>
    </row>
    <row r="32" spans="1:162" s="5" customFormat="1" ht="37.5" customHeight="1">
      <c r="A32" s="21" t="s">
        <v>19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4" t="s">
        <v>21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 t="str">
        <f>V32</f>
        <v>АО "Таймыргеофизика"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 t="s">
        <v>40</v>
      </c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7"/>
      <c r="CD32" s="20">
        <v>0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31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3"/>
    </row>
    <row r="33" spans="1:162" s="5" customFormat="1" ht="37.5" customHeight="1">
      <c r="A33" s="21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4" t="s">
        <v>20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 t="str">
        <f t="shared" si="0"/>
        <v>АО "Таймырбыт"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 t="s">
        <v>40</v>
      </c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7"/>
      <c r="CD33" s="20">
        <v>0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34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3"/>
    </row>
    <row r="34" spans="1:162" s="15" customFormat="1" ht="37.5" customHeight="1">
      <c r="A34" s="21" t="s">
        <v>42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4" t="s">
        <v>53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 t="str">
        <f t="shared" si="0"/>
        <v>АО "НТЭК" 
Котельная аэропорта Алыкель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 t="s">
        <v>38</v>
      </c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7"/>
      <c r="CD34" s="20">
        <v>0.021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 t="shared" si="1"/>
        <v>0.021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v>0.723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  <row r="35" spans="1:162" ht="15">
      <c r="A35" s="21" t="s">
        <v>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0">
        <f>SUM(CD14:DB34)</f>
        <v>158.19000000000003</v>
      </c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>
        <f>SUM(DC14:ED34)</f>
        <v>158.19000000000003</v>
      </c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>
        <f>SUM(EE14:FF34)</f>
        <v>605.1539999999999</v>
      </c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</row>
  </sheetData>
  <sheetProtection/>
  <mergeCells count="162"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1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EE22:FF25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5:U25"/>
    <mergeCell ref="V25:AP25"/>
    <mergeCell ref="AQ25:BK25"/>
    <mergeCell ref="BL25:CC25"/>
    <mergeCell ref="CD25:DB25"/>
    <mergeCell ref="DC25:ED25"/>
    <mergeCell ref="A26:U26"/>
    <mergeCell ref="V26:AP26"/>
    <mergeCell ref="AQ26:BK26"/>
    <mergeCell ref="BL26:CC26"/>
    <mergeCell ref="CD26:DB26"/>
    <mergeCell ref="DC26:ED26"/>
    <mergeCell ref="EE26:FF29"/>
    <mergeCell ref="A27:U27"/>
    <mergeCell ref="V27:AP27"/>
    <mergeCell ref="AQ27:BK27"/>
    <mergeCell ref="BL27:CC27"/>
    <mergeCell ref="CD27:DB27"/>
    <mergeCell ref="DC27:ED27"/>
    <mergeCell ref="A28:U28"/>
    <mergeCell ref="V28:AP28"/>
    <mergeCell ref="AQ28:BK28"/>
    <mergeCell ref="BL28:CC28"/>
    <mergeCell ref="CD28:DB28"/>
    <mergeCell ref="DC28:ED28"/>
    <mergeCell ref="A29:U29"/>
    <mergeCell ref="V29:AP29"/>
    <mergeCell ref="AQ29:BK29"/>
    <mergeCell ref="BL29:CC29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EE30:FF33"/>
    <mergeCell ref="A31:U31"/>
    <mergeCell ref="V31:AP31"/>
    <mergeCell ref="AQ31:BK31"/>
    <mergeCell ref="BL31:CC31"/>
    <mergeCell ref="CD31:DB31"/>
    <mergeCell ref="DC31:ED31"/>
    <mergeCell ref="A32:U32"/>
    <mergeCell ref="V32:AP32"/>
    <mergeCell ref="AQ32:BK32"/>
    <mergeCell ref="A33:U33"/>
    <mergeCell ref="V33:AP33"/>
    <mergeCell ref="AQ33:BK33"/>
    <mergeCell ref="BL33:CC33"/>
    <mergeCell ref="CD33:DB33"/>
    <mergeCell ref="DC33:ED33"/>
    <mergeCell ref="AQ34:BK34"/>
    <mergeCell ref="BL34:CC34"/>
    <mergeCell ref="CD34:DB34"/>
    <mergeCell ref="DC34:ED34"/>
    <mergeCell ref="BL32:CC32"/>
    <mergeCell ref="CD32:DB32"/>
    <mergeCell ref="DC32:ED32"/>
    <mergeCell ref="EE34:FF34"/>
    <mergeCell ref="A35:U35"/>
    <mergeCell ref="V35:AP35"/>
    <mergeCell ref="AQ35:BK35"/>
    <mergeCell ref="BL35:CC35"/>
    <mergeCell ref="CD35:DB35"/>
    <mergeCell ref="DC35:ED35"/>
    <mergeCell ref="EE35:FF35"/>
    <mergeCell ref="A34:U34"/>
    <mergeCell ref="V34:AP34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G35"/>
  <sheetViews>
    <sheetView view="pageBreakPreview" zoomScale="80" zoomScaleSheetLayoutView="80" zoomScalePageLayoutView="0" workbookViewId="0" topLeftCell="A1">
      <selection activeCell="EE15" sqref="EE15:FF21"/>
    </sheetView>
  </sheetViews>
  <sheetFormatPr defaultColWidth="0.875" defaultRowHeight="12.75"/>
  <cols>
    <col min="1" max="19" width="0.875" style="1" customWidth="1"/>
    <col min="20" max="20" width="3.00390625" style="1" customWidth="1"/>
    <col min="21" max="30" width="0.875" style="1" customWidth="1"/>
    <col min="31" max="31" width="1.25" style="1" customWidth="1"/>
    <col min="32" max="32" width="1.75390625" style="1" customWidth="1"/>
    <col min="33" max="40" width="0.875" style="1" customWidth="1"/>
    <col min="41" max="41" width="3.25390625" style="1" customWidth="1"/>
    <col min="42" max="56" width="0.875" style="1" customWidth="1"/>
    <col min="57" max="57" width="2.25390625" style="1" customWidth="1"/>
    <col min="58" max="62" width="0.875" style="1" customWidth="1"/>
    <col min="63" max="63" width="3.875" style="1" customWidth="1"/>
    <col min="64" max="79" width="0.875" style="1" customWidth="1"/>
    <col min="80" max="80" width="10.625" style="1" customWidth="1"/>
    <col min="81" max="162" width="0.875" style="1" customWidth="1"/>
    <col min="163" max="163" width="9.00390625" style="1" customWidth="1"/>
    <col min="164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</row>
    <row r="5" spans="87:146" s="8" customFormat="1" ht="15.75">
      <c r="CI5" s="11" t="s">
        <v>11</v>
      </c>
      <c r="CJ5" s="58" t="s">
        <v>12</v>
      </c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54" t="s">
        <v>0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</row>
    <row r="7" spans="70:103" s="8" customFormat="1" ht="15" customHeight="1">
      <c r="BR7" s="11" t="s">
        <v>22</v>
      </c>
      <c r="BS7" s="59" t="s">
        <v>31</v>
      </c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60">
        <v>20</v>
      </c>
      <c r="CL7" s="60"/>
      <c r="CM7" s="60"/>
      <c r="CN7" s="60"/>
      <c r="CO7" s="61" t="s">
        <v>59</v>
      </c>
      <c r="CP7" s="61"/>
      <c r="CQ7" s="61"/>
      <c r="CR7" s="61"/>
      <c r="CS7" s="12" t="s">
        <v>3</v>
      </c>
      <c r="CW7" s="12"/>
      <c r="CX7" s="12"/>
      <c r="CY7" s="12"/>
    </row>
    <row r="8" spans="71:88" s="14" customFormat="1" ht="11.25">
      <c r="BS8" s="54" t="s">
        <v>2</v>
      </c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18" ht="15">
      <c r="A9" s="55" t="s">
        <v>23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3" s="16" customFormat="1" ht="37.5" customHeight="1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8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9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 t="s">
        <v>10</v>
      </c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60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 t="s">
        <v>61</v>
      </c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 t="s">
        <v>62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17">
        <f>SUM(FG14:FG20)</f>
        <v>187686</v>
      </c>
    </row>
    <row r="13" spans="1:163" s="5" customFormat="1" ht="12">
      <c r="A13" s="53">
        <v>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>
        <v>2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>
        <v>3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>
        <v>4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>
        <v>5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>
        <v>6</v>
      </c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>
        <v>7</v>
      </c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18"/>
    </row>
    <row r="14" spans="1:163" s="5" customFormat="1" ht="37.5" customHeight="1">
      <c r="A14" s="43" t="s">
        <v>14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24" t="s">
        <v>43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4" t="str">
        <f>V14</f>
        <v>АО "НТЭК"
ТЭЦ - 1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5" t="s">
        <v>35</v>
      </c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7"/>
      <c r="CD14" s="20">
        <v>60.604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60.604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143.156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18">
        <f>(DC14+DC22+DC26)*1000</f>
        <v>141112</v>
      </c>
    </row>
    <row r="15" spans="1:163" s="5" customFormat="1" ht="37.5" customHeight="1">
      <c r="A15" s="43" t="s">
        <v>14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24" t="s">
        <v>15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 t="str">
        <f aca="true" t="shared" si="0" ref="AQ15:AQ34">V15</f>
        <v>ЗФ ПАО "ГМК "НН" Медный завод, Металлургический цех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 t="s">
        <v>36</v>
      </c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7"/>
      <c r="CD15" s="20">
        <v>13.378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>CD15</f>
        <v>13.378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8">
        <v>45.685</v>
      </c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7"/>
      <c r="FG15" s="18">
        <f>(DC15+DC28)*1000</f>
        <v>31572</v>
      </c>
    </row>
    <row r="16" spans="1:163" s="5" customFormat="1" ht="37.5" customHeight="1">
      <c r="A16" s="43" t="s">
        <v>14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24" t="s">
        <v>44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 t="str">
        <f t="shared" si="0"/>
        <v>ООО "НОК" 
ЦОК ПЦ, ЦПиПЦиИ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5" t="s">
        <v>37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7"/>
      <c r="CD16" s="20">
        <v>6.949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aca="true" t="shared" si="1" ref="DC16:DC34">CD16</f>
        <v>6.949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31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9"/>
      <c r="FG16" s="18">
        <f>(DC16+DC25+DC30)*1000</f>
        <v>11040</v>
      </c>
    </row>
    <row r="17" spans="1:163" s="5" customFormat="1" ht="37.5" customHeight="1">
      <c r="A17" s="43" t="s">
        <v>14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6" t="s">
        <v>55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4" t="str">
        <f t="shared" si="0"/>
        <v>ООО "Норильскникельремонт",
Механический завод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5" t="s">
        <v>38</v>
      </c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7"/>
      <c r="CD17" s="49">
        <v>0.17</v>
      </c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1"/>
      <c r="DC17" s="20">
        <f t="shared" si="1"/>
        <v>0.17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31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9"/>
      <c r="FG17" s="18">
        <f>(DC17+DC20+DC27+DC34+DC21)*1000</f>
        <v>2088</v>
      </c>
    </row>
    <row r="18" spans="1:163" s="5" customFormat="1" ht="37.5" customHeight="1">
      <c r="A18" s="43" t="s">
        <v>14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24" t="s">
        <v>56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 t="str">
        <f>V18</f>
        <v>МУП МО г. Норильска
"СС ПО ВПД"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 t="s">
        <v>39</v>
      </c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7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 t="shared" si="1"/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31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9"/>
      <c r="FG18" s="18">
        <f>(DC24+DC29+DC32+DC33+DC31)*1000</f>
        <v>1869</v>
      </c>
    </row>
    <row r="19" spans="1:163" s="5" customFormat="1" ht="37.5" customHeight="1">
      <c r="A19" s="43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6" t="s">
        <v>57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46" t="str">
        <f>V19</f>
        <v>ООО "Норильскникельремонт",
ПО "Норильсктрансремонт"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25" t="s">
        <v>39</v>
      </c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7"/>
      <c r="CD19" s="49">
        <v>0.001</v>
      </c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1"/>
      <c r="DC19" s="20">
        <f t="shared" si="1"/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31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9"/>
      <c r="FG19" s="18">
        <f>DC18*1000+DC19*1000</f>
        <v>5</v>
      </c>
    </row>
    <row r="20" spans="1:163" s="5" customFormat="1" ht="37.5" customHeight="1">
      <c r="A20" s="43" t="s">
        <v>14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24" t="s">
        <v>16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 t="str">
        <f t="shared" si="0"/>
        <v>ООО "Илан-Норильск"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 t="s">
        <v>38</v>
      </c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7"/>
      <c r="CD20" s="20">
        <v>0.45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0.45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31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9"/>
      <c r="FG20" s="18">
        <f>DC23*1000</f>
        <v>0</v>
      </c>
    </row>
    <row r="21" spans="1:163" s="5" customFormat="1" ht="37.5" customHeight="1">
      <c r="A21" s="43" t="s">
        <v>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24" t="s">
        <v>64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 t="str">
        <f>V21</f>
        <v>ООО "ДТК Ямал"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 t="s">
        <v>38</v>
      </c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7"/>
      <c r="CD21" s="20">
        <v>1.043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1.043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40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2"/>
      <c r="FG21" s="19"/>
    </row>
    <row r="22" spans="1:162" s="5" customFormat="1" ht="37.5" customHeight="1">
      <c r="A22" s="43" t="s">
        <v>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24" t="s">
        <v>45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 t="str">
        <f t="shared" si="0"/>
        <v>АО "НТЭК" 
ТЭЦ - 2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5" t="s">
        <v>35</v>
      </c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7"/>
      <c r="CD22" s="20">
        <v>48.149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48.149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8">
        <v>61.529</v>
      </c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7"/>
    </row>
    <row r="23" spans="1:162" s="5" customFormat="1" ht="37.5" customHeight="1">
      <c r="A23" s="43" t="s">
        <v>17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24" t="s">
        <v>46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 t="str">
        <f t="shared" si="0"/>
        <v>ЗФ ПАО "ГМК "НН" Рудник Октябрьский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5" t="s">
        <v>41</v>
      </c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7"/>
      <c r="CD23" s="20">
        <v>0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31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9"/>
    </row>
    <row r="24" spans="1:162" s="5" customFormat="1" ht="37.5" customHeight="1">
      <c r="A24" s="43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24" t="s">
        <v>54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 t="str">
        <f t="shared" si="0"/>
        <v>ЗФ ПАО "ГМК "НН"
Котельная шахты Скалистая"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 t="s">
        <v>40</v>
      </c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7"/>
      <c r="CD24" s="20">
        <v>1.76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 t="shared" si="1"/>
        <v>1.76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31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9"/>
    </row>
    <row r="25" spans="1:162" s="5" customFormat="1" ht="37.5" customHeight="1">
      <c r="A25" s="43" t="s">
        <v>17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24" t="s">
        <v>47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 t="str">
        <f>V25</f>
        <v>АО "НТЭК" 
Котельная шахты Скалистая"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 t="s">
        <v>37</v>
      </c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7"/>
      <c r="CD25" s="20">
        <v>0.162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0.162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40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2"/>
    </row>
    <row r="26" spans="1:162" s="5" customFormat="1" ht="37.5" customHeight="1">
      <c r="A26" s="43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24" t="s">
        <v>48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 t="str">
        <f t="shared" si="0"/>
        <v>АО "НТЭК" 
ТЭЦ - 3, котельная № 1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 t="s">
        <v>35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7"/>
      <c r="CD26" s="20">
        <v>32.359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32.359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8">
        <v>283.891</v>
      </c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7"/>
    </row>
    <row r="27" spans="1:162" s="5" customFormat="1" ht="37.5" customHeight="1">
      <c r="A27" s="21" t="s">
        <v>18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4" t="s">
        <v>49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 t="str">
        <f t="shared" si="0"/>
        <v>ООО "НОК" 
ЦМВИЭиПМ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5" t="s">
        <v>38</v>
      </c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7"/>
      <c r="CD27" s="20">
        <v>0.344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 t="shared" si="1"/>
        <v>0.344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31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9"/>
    </row>
    <row r="28" spans="1:162" s="5" customFormat="1" ht="37.5" customHeight="1">
      <c r="A28" s="21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4" t="s">
        <v>58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 t="str">
        <f>V28</f>
        <v>ЗФ ПАО "ГМК "НН" 
Надеждинский металлургический завод</v>
      </c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 t="s">
        <v>36</v>
      </c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7"/>
      <c r="CD28" s="20">
        <v>18.194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18.194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31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9"/>
    </row>
    <row r="29" spans="1:162" s="5" customFormat="1" ht="37.5" customHeight="1">
      <c r="A29" s="21" t="s">
        <v>18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4" t="s">
        <v>50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 t="str">
        <f t="shared" si="0"/>
        <v>ООО "НОК" 
ЦОТППиП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5" t="s">
        <v>40</v>
      </c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7"/>
      <c r="CD29" s="20">
        <v>0.012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0.012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40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2"/>
    </row>
    <row r="30" spans="1:162" s="5" customFormat="1" ht="37.5" customHeight="1">
      <c r="A30" s="21" t="s">
        <v>19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4" t="s">
        <v>51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 t="str">
        <f t="shared" si="0"/>
        <v>АО "НТЭК" 
Котельная
 № 7, котельная "Дукла"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5" t="s">
        <v>37</v>
      </c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7"/>
      <c r="CD30" s="20">
        <v>3.929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 t="shared" si="1"/>
        <v>3.929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8">
        <v>16.134</v>
      </c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30"/>
    </row>
    <row r="31" spans="1:162" s="5" customFormat="1" ht="37.5" customHeight="1">
      <c r="A31" s="21" t="s">
        <v>19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4" t="s">
        <v>52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 t="str">
        <f>V31</f>
        <v>АО "НТЭК" 
БМК ЗАО "ТТК"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 t="s">
        <v>40</v>
      </c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7"/>
      <c r="CD31" s="20">
        <v>0.022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 t="shared" si="1"/>
        <v>0.022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31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3"/>
    </row>
    <row r="32" spans="1:162" s="5" customFormat="1" ht="37.5" customHeight="1">
      <c r="A32" s="21" t="s">
        <v>19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4" t="s">
        <v>21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 t="str">
        <f>V32</f>
        <v>АО "Таймыргеофизика"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 t="s">
        <v>40</v>
      </c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7"/>
      <c r="CD32" s="20">
        <v>0.05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0.05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31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3"/>
    </row>
    <row r="33" spans="1:162" s="5" customFormat="1" ht="37.5" customHeight="1">
      <c r="A33" s="21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4" t="s">
        <v>20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 t="str">
        <f t="shared" si="0"/>
        <v>АО "Таймырбыт"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 t="s">
        <v>40</v>
      </c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7"/>
      <c r="CD33" s="20">
        <v>0.025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0.025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34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3"/>
    </row>
    <row r="34" spans="1:162" s="15" customFormat="1" ht="37.5" customHeight="1">
      <c r="A34" s="21" t="s">
        <v>42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4" t="s">
        <v>53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 t="str">
        <f t="shared" si="0"/>
        <v>АО "НТЭК" 
Котельная аэропорта Алыкель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 t="s">
        <v>38</v>
      </c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7"/>
      <c r="CD34" s="20">
        <v>0.081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 t="shared" si="1"/>
        <v>0.081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v>0.639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  <row r="35" spans="1:162" ht="15">
      <c r="A35" s="21" t="s">
        <v>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0">
        <f>SUM(CD14:DB34)</f>
        <v>187.686</v>
      </c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>
        <f>SUM(DC14:ED34)</f>
        <v>187.686</v>
      </c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>
        <f>SUM(EE14:FF34)</f>
        <v>551.034</v>
      </c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</row>
  </sheetData>
  <sheetProtection/>
  <mergeCells count="162"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1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EE22:FF25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5:U25"/>
    <mergeCell ref="V25:AP25"/>
    <mergeCell ref="AQ25:BK25"/>
    <mergeCell ref="BL25:CC25"/>
    <mergeCell ref="CD25:DB25"/>
    <mergeCell ref="DC25:ED25"/>
    <mergeCell ref="A26:U26"/>
    <mergeCell ref="V26:AP26"/>
    <mergeCell ref="AQ26:BK26"/>
    <mergeCell ref="BL26:CC26"/>
    <mergeCell ref="CD26:DB26"/>
    <mergeCell ref="DC26:ED26"/>
    <mergeCell ref="EE26:FF29"/>
    <mergeCell ref="A27:U27"/>
    <mergeCell ref="V27:AP27"/>
    <mergeCell ref="AQ27:BK27"/>
    <mergeCell ref="BL27:CC27"/>
    <mergeCell ref="CD27:DB27"/>
    <mergeCell ref="DC27:ED27"/>
    <mergeCell ref="A28:U28"/>
    <mergeCell ref="V28:AP28"/>
    <mergeCell ref="AQ28:BK28"/>
    <mergeCell ref="BL28:CC28"/>
    <mergeCell ref="CD28:DB28"/>
    <mergeCell ref="DC28:ED28"/>
    <mergeCell ref="A29:U29"/>
    <mergeCell ref="V29:AP29"/>
    <mergeCell ref="AQ29:BK29"/>
    <mergeCell ref="BL29:CC29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EE30:FF33"/>
    <mergeCell ref="A31:U31"/>
    <mergeCell ref="V31:AP31"/>
    <mergeCell ref="AQ31:BK31"/>
    <mergeCell ref="BL31:CC31"/>
    <mergeCell ref="CD31:DB31"/>
    <mergeCell ref="DC31:ED31"/>
    <mergeCell ref="A32:U32"/>
    <mergeCell ref="V32:AP32"/>
    <mergeCell ref="AQ32:BK32"/>
    <mergeCell ref="A33:U33"/>
    <mergeCell ref="V33:AP33"/>
    <mergeCell ref="AQ33:BK33"/>
    <mergeCell ref="BL33:CC33"/>
    <mergeCell ref="CD33:DB33"/>
    <mergeCell ref="DC33:ED33"/>
    <mergeCell ref="AQ34:BK34"/>
    <mergeCell ref="BL34:CC34"/>
    <mergeCell ref="CD34:DB34"/>
    <mergeCell ref="DC34:ED34"/>
    <mergeCell ref="BL32:CC32"/>
    <mergeCell ref="CD32:DB32"/>
    <mergeCell ref="DC32:ED32"/>
    <mergeCell ref="EE34:FF34"/>
    <mergeCell ref="A35:U35"/>
    <mergeCell ref="V35:AP35"/>
    <mergeCell ref="AQ35:BK35"/>
    <mergeCell ref="BL35:CC35"/>
    <mergeCell ref="CD35:DB35"/>
    <mergeCell ref="DC35:ED35"/>
    <mergeCell ref="EE35:FF35"/>
    <mergeCell ref="A34:U34"/>
    <mergeCell ref="V34:AP34"/>
  </mergeCells>
  <printOptions/>
  <pageMargins left="0.7" right="0.7" top="0.75" bottom="0.75" header="0.3" footer="0.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2023-12-11T08:40:08Z</dcterms:modified>
  <cp:category/>
  <cp:version/>
  <cp:contentType/>
  <cp:contentStatus/>
</cp:coreProperties>
</file>